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24226"/>
  <mc:AlternateContent xmlns:mc="http://schemas.openxmlformats.org/markup-compatibility/2006">
    <mc:Choice Requires="x15">
      <x15ac:absPath xmlns:x15ac="http://schemas.microsoft.com/office/spreadsheetml/2010/11/ac" url="O:\PD\PD-G&amp;D\3-5_Integration &amp; Antirassismus\3-5-10_Projektförderung\3-5-10-3_Formulare_Richtlinien\2027\"/>
    </mc:Choice>
  </mc:AlternateContent>
  <xr:revisionPtr revIDLastSave="0" documentId="8_{9A728D49-7208-4C8E-BFAC-D07F1B870B05}" xr6:coauthVersionLast="47" xr6:coauthVersionMax="47" xr10:uidLastSave="{00000000-0000-0000-0000-000000000000}"/>
  <bookViews>
    <workbookView xWindow="-120" yWindow="-120" windowWidth="29040" windowHeight="17520" xr2:uid="{709583CE-34D4-49EA-886C-0038634D54DC}"/>
  </bookViews>
  <sheets>
    <sheet name="Anleitung" sheetId="16" r:id="rId1"/>
    <sheet name="Projekteingabe" sheetId="4" r:id="rId2"/>
    <sheet name="Infomodule geplant" sheetId="11" r:id="rId3"/>
    <sheet name="Datenblatt Eingabe" sheetId="7" state="hidden" r:id="rId4"/>
    <sheet name="Berichterstattung" sheetId="14" r:id="rId5"/>
    <sheet name="Infomodule durchgeführt" sheetId="13" r:id="rId6"/>
    <sheet name="Datenblatt Bericht" sheetId="15" state="hidden" r:id="rId7"/>
    <sheet name="Auswahlmenu" sheetId="2" state="hidden" r:id="rId8"/>
  </sheets>
  <definedNames>
    <definedName name="_xlnm.Print_Area" localSheetId="0">Anleitung!$A$1:$C$56</definedName>
    <definedName name="_xlnm.Print_Area" localSheetId="4">Berichterstattung!$A$1:$Q$234</definedName>
    <definedName name="_xlnm.Print_Area" localSheetId="5">'Infomodule durchgeführt'!$A$1:$K$96</definedName>
    <definedName name="_xlnm.Print_Area" localSheetId="2">'Infomodule geplant'!$A$1:$J$89</definedName>
    <definedName name="_xlnm.Print_Area" localSheetId="1">Projekteingabe!$A$1:$Q$181</definedName>
    <definedName name="_xlnm.Print_Titles" localSheetId="5">'Infomodule durchgeführt'!$15:$17</definedName>
    <definedName name="_xlnm.Print_Titles" localSheetId="2">'Infomodule geplant'!$16:$17</definedName>
    <definedName name="JaNein">Auswahlmenu!$C$2:$C$3</definedName>
    <definedName name="Kreuz">Auswahlmenu!$B$2:$B$3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K3" i="15" l="1"/>
  <c r="EJ3" i="15"/>
  <c r="DG3" i="7"/>
  <c r="DF3" i="7"/>
  <c r="B60" i="13"/>
  <c r="D60" i="13" s="1"/>
  <c r="C60" i="13"/>
  <c r="B61" i="13"/>
  <c r="C61" i="13"/>
  <c r="D61" i="13"/>
  <c r="E61" i="13"/>
  <c r="H61" i="13"/>
  <c r="I61" i="13"/>
  <c r="B59" i="13"/>
  <c r="I59" i="13" s="1"/>
  <c r="B58" i="13"/>
  <c r="I58" i="13" s="1"/>
  <c r="B56" i="13"/>
  <c r="H56" i="13" s="1"/>
  <c r="B48" i="13"/>
  <c r="E48" i="13" s="1"/>
  <c r="EH3" i="15"/>
  <c r="C58" i="13"/>
  <c r="B20" i="13"/>
  <c r="D20" i="13" s="1"/>
  <c r="C20" i="13"/>
  <c r="DB2" i="15" s="1"/>
  <c r="B21" i="13"/>
  <c r="E21" i="13" s="1"/>
  <c r="C21" i="13"/>
  <c r="DC2" i="15" s="1"/>
  <c r="B22" i="13"/>
  <c r="D22" i="13" s="1"/>
  <c r="C22" i="13"/>
  <c r="DD2" i="15" s="1"/>
  <c r="B24" i="13"/>
  <c r="DE3" i="15" s="1"/>
  <c r="C24" i="13"/>
  <c r="DE2" i="15" s="1"/>
  <c r="B25" i="13"/>
  <c r="D25" i="13" s="1"/>
  <c r="C25" i="13"/>
  <c r="DF2" i="15" s="1"/>
  <c r="B26" i="13"/>
  <c r="H26" i="13" s="1"/>
  <c r="C26" i="13"/>
  <c r="DG2" i="15" s="1"/>
  <c r="B27" i="13"/>
  <c r="D27" i="13" s="1"/>
  <c r="C27" i="13"/>
  <c r="DH2" i="15" s="1"/>
  <c r="B28" i="13"/>
  <c r="H28" i="13" s="1"/>
  <c r="D28" i="13"/>
  <c r="C28" i="13"/>
  <c r="DI2" i="15"/>
  <c r="B29" i="13"/>
  <c r="D29" i="13" s="1"/>
  <c r="C29" i="13"/>
  <c r="DJ2" i="15" s="1"/>
  <c r="B30" i="13"/>
  <c r="E30" i="13" s="1"/>
  <c r="C30" i="13"/>
  <c r="DK2" i="15" s="1"/>
  <c r="B32" i="13"/>
  <c r="E32" i="13" s="1"/>
  <c r="C32" i="13"/>
  <c r="DL2" i="15" s="1"/>
  <c r="B33" i="13"/>
  <c r="H33" i="13" s="1"/>
  <c r="C33" i="13"/>
  <c r="DM2" i="15" s="1"/>
  <c r="B34" i="13"/>
  <c r="I34" i="13" s="1"/>
  <c r="C34" i="13"/>
  <c r="DN2" i="15" s="1"/>
  <c r="B36" i="13"/>
  <c r="D36" i="13" s="1"/>
  <c r="C36" i="13"/>
  <c r="DO2" i="15" s="1"/>
  <c r="B37" i="13"/>
  <c r="I37" i="13" s="1"/>
  <c r="D37" i="13"/>
  <c r="C37" i="13"/>
  <c r="DP2" i="15" s="1"/>
  <c r="B38" i="13"/>
  <c r="D38" i="13" s="1"/>
  <c r="C38" i="13"/>
  <c r="DQ2" i="15" s="1"/>
  <c r="B39" i="13"/>
  <c r="D39" i="13" s="1"/>
  <c r="C39" i="13"/>
  <c r="DR2" i="15"/>
  <c r="B41" i="13"/>
  <c r="D41" i="13" s="1"/>
  <c r="C41" i="13"/>
  <c r="DS2" i="15" s="1"/>
  <c r="B42" i="13"/>
  <c r="H42" i="13" s="1"/>
  <c r="C42" i="13"/>
  <c r="DT2" i="15"/>
  <c r="B43" i="13"/>
  <c r="H43" i="13" s="1"/>
  <c r="C43" i="13"/>
  <c r="DU2" i="15" s="1"/>
  <c r="B44" i="13"/>
  <c r="H44" i="13" s="1"/>
  <c r="C44" i="13"/>
  <c r="DV2" i="15" s="1"/>
  <c r="B45" i="13"/>
  <c r="I45" i="13" s="1"/>
  <c r="C45" i="13"/>
  <c r="DW2" i="15" s="1"/>
  <c r="B46" i="13"/>
  <c r="E46" i="13" s="1"/>
  <c r="C46" i="13"/>
  <c r="DX2" i="15" s="1"/>
  <c r="B47" i="13"/>
  <c r="D47" i="13" s="1"/>
  <c r="C47" i="13"/>
  <c r="DY2" i="15" s="1"/>
  <c r="C48" i="13"/>
  <c r="DZ2" i="15" s="1"/>
  <c r="B50" i="13"/>
  <c r="D50" i="13" s="1"/>
  <c r="C50" i="13"/>
  <c r="EA2" i="15" s="1"/>
  <c r="B51" i="13"/>
  <c r="D51" i="13" s="1"/>
  <c r="C51" i="13"/>
  <c r="EB2" i="15" s="1"/>
  <c r="B52" i="13"/>
  <c r="E52" i="13" s="1"/>
  <c r="C52" i="13"/>
  <c r="EC2" i="15" s="1"/>
  <c r="B53" i="13"/>
  <c r="D53" i="13" s="1"/>
  <c r="C53" i="13"/>
  <c r="ED2" i="15"/>
  <c r="B54" i="13"/>
  <c r="D54" i="13" s="1"/>
  <c r="C54" i="13"/>
  <c r="EE2" i="15"/>
  <c r="B55" i="13"/>
  <c r="D55" i="13" s="1"/>
  <c r="C55" i="13"/>
  <c r="EF2" i="15" s="1"/>
  <c r="C56" i="13"/>
  <c r="EG2" i="15" s="1"/>
  <c r="C59" i="13"/>
  <c r="EI2" i="15" s="1"/>
  <c r="B62" i="13"/>
  <c r="I62" i="13" s="1"/>
  <c r="D62" i="13"/>
  <c r="C62" i="13"/>
  <c r="EL2" i="15" s="1"/>
  <c r="B63" i="13"/>
  <c r="D63" i="13" s="1"/>
  <c r="C63" i="13"/>
  <c r="EM2" i="15" s="1"/>
  <c r="B64" i="13"/>
  <c r="I64" i="13" s="1"/>
  <c r="E64" i="13"/>
  <c r="C64" i="13"/>
  <c r="EN2" i="15"/>
  <c r="B65" i="13"/>
  <c r="E65" i="13" s="1"/>
  <c r="C65" i="13"/>
  <c r="EO2" i="15" s="1"/>
  <c r="B66" i="13"/>
  <c r="D66" i="13" s="1"/>
  <c r="C66" i="13"/>
  <c r="EP2" i="15" s="1"/>
  <c r="B67" i="13"/>
  <c r="I67" i="13" s="1"/>
  <c r="C67" i="13"/>
  <c r="EQ2" i="15" s="1"/>
  <c r="B68" i="13"/>
  <c r="ER3" i="15" s="1"/>
  <c r="C68" i="13"/>
  <c r="ER2" i="15" s="1"/>
  <c r="B69" i="13"/>
  <c r="H69" i="13" s="1"/>
  <c r="C69" i="13"/>
  <c r="ES2" i="15" s="1"/>
  <c r="DD3" i="7"/>
  <c r="DN3" i="7"/>
  <c r="DM3" i="7"/>
  <c r="DN2" i="7"/>
  <c r="DM2" i="7"/>
  <c r="CT3" i="7"/>
  <c r="CT2" i="7"/>
  <c r="AW3" i="15"/>
  <c r="BC3" i="15"/>
  <c r="BC2" i="15"/>
  <c r="AW2" i="15"/>
  <c r="AY3" i="7"/>
  <c r="AS3" i="7"/>
  <c r="AY2" i="7"/>
  <c r="AS2" i="7"/>
  <c r="C3" i="7"/>
  <c r="F11" i="14"/>
  <c r="E31" i="14"/>
  <c r="C3" i="15"/>
  <c r="E30" i="4"/>
  <c r="D7" i="13" s="1"/>
  <c r="F10" i="14"/>
  <c r="B3" i="15" s="1"/>
  <c r="DA3" i="7"/>
  <c r="DA2" i="7"/>
  <c r="BE2" i="15"/>
  <c r="BB2" i="15"/>
  <c r="BA2" i="15"/>
  <c r="AZ2" i="15"/>
  <c r="AY2" i="15"/>
  <c r="AM2" i="15"/>
  <c r="AX2" i="15"/>
  <c r="AV2" i="15"/>
  <c r="AU2" i="15"/>
  <c r="AT2" i="15"/>
  <c r="AS2" i="15"/>
  <c r="AR2" i="15"/>
  <c r="AP2" i="15"/>
  <c r="AO2" i="15"/>
  <c r="AN2" i="15"/>
  <c r="K93" i="14"/>
  <c r="R93" i="14" s="1"/>
  <c r="K90" i="14"/>
  <c r="AL3" i="15" s="1"/>
  <c r="R91" i="14"/>
  <c r="AA3" i="7"/>
  <c r="AB3" i="7"/>
  <c r="Z3" i="7"/>
  <c r="M21" i="14"/>
  <c r="G3" i="15"/>
  <c r="M18" i="14"/>
  <c r="F3" i="15"/>
  <c r="M16" i="14"/>
  <c r="I16" i="14"/>
  <c r="E3" i="15" s="1"/>
  <c r="I13" i="14"/>
  <c r="K101" i="14"/>
  <c r="AN3" i="15"/>
  <c r="R88" i="4"/>
  <c r="K133" i="14"/>
  <c r="BE3" i="15" s="1"/>
  <c r="K129" i="14"/>
  <c r="BB3" i="15"/>
  <c r="AM3" i="7"/>
  <c r="K107" i="14"/>
  <c r="AQ3" i="15" s="1"/>
  <c r="K105" i="14"/>
  <c r="AP3" i="15" s="1"/>
  <c r="K99" i="14"/>
  <c r="AM3" i="15"/>
  <c r="AL3" i="7"/>
  <c r="AM2" i="7"/>
  <c r="AL2" i="7"/>
  <c r="F179" i="4"/>
  <c r="C179" i="4"/>
  <c r="E133" i="14"/>
  <c r="BD3" i="15"/>
  <c r="R85" i="4"/>
  <c r="R18" i="4"/>
  <c r="R25" i="4"/>
  <c r="AI2" i="7"/>
  <c r="BA2" i="7"/>
  <c r="AX2" i="7"/>
  <c r="AW2" i="7"/>
  <c r="AV2" i="7"/>
  <c r="AU2" i="7"/>
  <c r="AT2" i="7"/>
  <c r="AR2" i="7"/>
  <c r="AQ2" i="7"/>
  <c r="AP2" i="7"/>
  <c r="AO2" i="7"/>
  <c r="AN2" i="7"/>
  <c r="AK2" i="7"/>
  <c r="AJ2" i="7"/>
  <c r="C222" i="14"/>
  <c r="CX3" i="15" s="1"/>
  <c r="C174" i="14"/>
  <c r="BV3" i="15"/>
  <c r="C177" i="14"/>
  <c r="BW3" i="15"/>
  <c r="BX3" i="15" s="1"/>
  <c r="E177" i="14"/>
  <c r="F177" i="14"/>
  <c r="G177" i="14"/>
  <c r="H177" i="14"/>
  <c r="I177" i="14"/>
  <c r="J177" i="14"/>
  <c r="K177" i="14"/>
  <c r="L177" i="14"/>
  <c r="M177" i="14"/>
  <c r="N177" i="14"/>
  <c r="O177" i="14"/>
  <c r="P177" i="14"/>
  <c r="R179" i="14"/>
  <c r="R199" i="14"/>
  <c r="C212" i="14"/>
  <c r="CR3" i="15" s="1"/>
  <c r="E212" i="14"/>
  <c r="CS3" i="15"/>
  <c r="C214" i="14"/>
  <c r="CT3" i="15"/>
  <c r="E214" i="14"/>
  <c r="CU3" i="15"/>
  <c r="R216" i="14"/>
  <c r="R224" i="14"/>
  <c r="C81" i="14"/>
  <c r="AI3" i="15" s="1"/>
  <c r="C78" i="14"/>
  <c r="AH3" i="15"/>
  <c r="C69" i="14"/>
  <c r="AE3" i="15" s="1"/>
  <c r="CV3" i="15"/>
  <c r="R20" i="4"/>
  <c r="R16" i="4"/>
  <c r="E3" i="7"/>
  <c r="CU3" i="7"/>
  <c r="CU2" i="7"/>
  <c r="DC2" i="7"/>
  <c r="DC3" i="7"/>
  <c r="CS3" i="7"/>
  <c r="CR3" i="7"/>
  <c r="CS2" i="7"/>
  <c r="CR2" i="7"/>
  <c r="CV3" i="7"/>
  <c r="CQ3" i="7"/>
  <c r="CP3" i="7"/>
  <c r="CV2" i="7"/>
  <c r="CQ2" i="7"/>
  <c r="CP2" i="7"/>
  <c r="CC3" i="7"/>
  <c r="CC2" i="7"/>
  <c r="K85" i="11"/>
  <c r="K83" i="11"/>
  <c r="K81" i="11"/>
  <c r="K79" i="11"/>
  <c r="K77" i="11"/>
  <c r="K75" i="11"/>
  <c r="K73" i="11"/>
  <c r="K71" i="11"/>
  <c r="K20" i="11"/>
  <c r="K21" i="11"/>
  <c r="K22" i="11"/>
  <c r="K24" i="11"/>
  <c r="K25" i="11"/>
  <c r="K27" i="11"/>
  <c r="K28" i="11"/>
  <c r="K29" i="11"/>
  <c r="K30" i="11"/>
  <c r="K32" i="11"/>
  <c r="K33" i="11"/>
  <c r="K34" i="11"/>
  <c r="K36" i="11"/>
  <c r="K37" i="11"/>
  <c r="K38" i="11"/>
  <c r="K39" i="11"/>
  <c r="K41" i="11"/>
  <c r="K48" i="11"/>
  <c r="K50" i="11"/>
  <c r="K51" i="11"/>
  <c r="K52" i="11"/>
  <c r="K53" i="11"/>
  <c r="K55" i="11"/>
  <c r="K59" i="11"/>
  <c r="K62" i="11"/>
  <c r="K63" i="11"/>
  <c r="K64" i="11"/>
  <c r="K65" i="11"/>
  <c r="K66" i="11"/>
  <c r="K69" i="11"/>
  <c r="K19" i="11"/>
  <c r="CX3" i="7"/>
  <c r="CX2" i="7"/>
  <c r="CN2" i="7"/>
  <c r="CN3" i="7"/>
  <c r="B19" i="13"/>
  <c r="E19" i="13" s="1"/>
  <c r="K103" i="14"/>
  <c r="AO3" i="15"/>
  <c r="K109" i="14"/>
  <c r="AR3" i="15"/>
  <c r="K111" i="14"/>
  <c r="AS3" i="15"/>
  <c r="K113" i="14"/>
  <c r="AT3" i="15" s="1"/>
  <c r="K115" i="14"/>
  <c r="AU3" i="15"/>
  <c r="K117" i="14"/>
  <c r="AV3" i="15" s="1"/>
  <c r="K121" i="14"/>
  <c r="AX3" i="15" s="1"/>
  <c r="K123" i="14"/>
  <c r="AY3" i="15"/>
  <c r="K125" i="14"/>
  <c r="AZ3" i="15"/>
  <c r="K127" i="14"/>
  <c r="BA3" i="15"/>
  <c r="DL3" i="7"/>
  <c r="DO2" i="7"/>
  <c r="DO3" i="7"/>
  <c r="DE3" i="7"/>
  <c r="DE2" i="7"/>
  <c r="CM3" i="7"/>
  <c r="CM2" i="7"/>
  <c r="C19" i="13"/>
  <c r="DA2" i="15" s="1"/>
  <c r="I18" i="14"/>
  <c r="AH3" i="7"/>
  <c r="AK3" i="7"/>
  <c r="J3" i="7"/>
  <c r="I3" i="7"/>
  <c r="I26" i="14"/>
  <c r="J3" i="15"/>
  <c r="E26" i="14"/>
  <c r="R26" i="14" s="1"/>
  <c r="C26" i="14"/>
  <c r="G33" i="14"/>
  <c r="E33" i="14"/>
  <c r="R33" i="14"/>
  <c r="DL2" i="7"/>
  <c r="CZ3" i="7"/>
  <c r="CZ2" i="7"/>
  <c r="N2" i="14"/>
  <c r="A3" i="15"/>
  <c r="D88" i="13"/>
  <c r="FK3" i="15"/>
  <c r="FJ3" i="15"/>
  <c r="CY3" i="15"/>
  <c r="CZ3" i="15"/>
  <c r="CW3" i="15"/>
  <c r="CH3" i="15"/>
  <c r="CI3" i="15"/>
  <c r="BY3" i="15"/>
  <c r="BZ3" i="15"/>
  <c r="BT3" i="15"/>
  <c r="BU3" i="15"/>
  <c r="BQ3" i="15"/>
  <c r="BR3" i="15"/>
  <c r="BI3" i="15"/>
  <c r="BJ3" i="15"/>
  <c r="BF3" i="15"/>
  <c r="BG3" i="15"/>
  <c r="AJ3" i="15"/>
  <c r="AK3" i="15"/>
  <c r="AF3" i="15"/>
  <c r="AG3" i="15"/>
  <c r="AC3" i="15"/>
  <c r="AD3" i="15"/>
  <c r="BV2" i="15"/>
  <c r="BL2" i="15"/>
  <c r="BM2" i="15"/>
  <c r="BN2" i="15"/>
  <c r="DB3" i="7"/>
  <c r="CO2" i="7"/>
  <c r="CO3" i="7"/>
  <c r="BY2" i="7"/>
  <c r="BY3" i="7"/>
  <c r="BX2" i="7"/>
  <c r="BX3" i="7"/>
  <c r="U3" i="7"/>
  <c r="G3" i="7"/>
  <c r="F3" i="7"/>
  <c r="R159" i="14"/>
  <c r="B79" i="13"/>
  <c r="FB3" i="15" s="1"/>
  <c r="FC3" i="15" s="1"/>
  <c r="E79" i="13"/>
  <c r="L92" i="13"/>
  <c r="B85" i="13"/>
  <c r="I85" i="13" s="1"/>
  <c r="B83" i="13"/>
  <c r="FF3" i="15" s="1"/>
  <c r="FG3" i="15" s="1"/>
  <c r="I83" i="13"/>
  <c r="B81" i="13"/>
  <c r="FD3" i="15" s="1"/>
  <c r="FE3" i="15" s="1"/>
  <c r="B77" i="13"/>
  <c r="E77" i="13" s="1"/>
  <c r="B75" i="13"/>
  <c r="E75" i="13" s="1"/>
  <c r="B73" i="13"/>
  <c r="C73" i="13" s="1"/>
  <c r="H73" i="13"/>
  <c r="B71" i="13"/>
  <c r="D71" i="13" s="1"/>
  <c r="H86" i="13"/>
  <c r="E86" i="13"/>
  <c r="D86" i="13"/>
  <c r="C86" i="13"/>
  <c r="H84" i="13"/>
  <c r="E84" i="13"/>
  <c r="D84" i="13"/>
  <c r="C84" i="13"/>
  <c r="H82" i="13"/>
  <c r="E82" i="13"/>
  <c r="D82" i="13"/>
  <c r="C82" i="13"/>
  <c r="H80" i="13"/>
  <c r="E80" i="13"/>
  <c r="D80" i="13"/>
  <c r="C80" i="13"/>
  <c r="H78" i="13"/>
  <c r="E78" i="13"/>
  <c r="D78" i="13"/>
  <c r="C78" i="13"/>
  <c r="H76" i="13"/>
  <c r="E76" i="13"/>
  <c r="D76" i="13"/>
  <c r="C76" i="13"/>
  <c r="H74" i="13"/>
  <c r="E74" i="13"/>
  <c r="D74" i="13"/>
  <c r="C74" i="13"/>
  <c r="H72" i="13"/>
  <c r="E72" i="13"/>
  <c r="D72" i="13"/>
  <c r="C72" i="13"/>
  <c r="R13" i="4"/>
  <c r="P2" i="14"/>
  <c r="O2" i="14"/>
  <c r="R71" i="14"/>
  <c r="R168" i="14"/>
  <c r="R144" i="14"/>
  <c r="R135" i="14"/>
  <c r="R83" i="14"/>
  <c r="R62" i="14"/>
  <c r="C57" i="14"/>
  <c r="AA3" i="15"/>
  <c r="G50" i="14"/>
  <c r="X3" i="15"/>
  <c r="G39" i="14"/>
  <c r="O3" i="15" s="1"/>
  <c r="R45" i="4"/>
  <c r="R32" i="4"/>
  <c r="C166" i="14"/>
  <c r="BS3" i="15"/>
  <c r="P157" i="14"/>
  <c r="O157" i="14"/>
  <c r="N157" i="14"/>
  <c r="M157" i="14"/>
  <c r="L157" i="14"/>
  <c r="K157" i="14"/>
  <c r="J157" i="14"/>
  <c r="I157" i="14"/>
  <c r="H157" i="14"/>
  <c r="G157" i="14"/>
  <c r="F157" i="14"/>
  <c r="E157" i="14"/>
  <c r="BP3" i="15"/>
  <c r="I155" i="14"/>
  <c r="BN3" i="15"/>
  <c r="E155" i="14"/>
  <c r="BM3" i="15"/>
  <c r="C157" i="14"/>
  <c r="BO3" i="15" s="1"/>
  <c r="C155" i="14"/>
  <c r="BL3" i="15"/>
  <c r="C153" i="14"/>
  <c r="BK3" i="15" s="1"/>
  <c r="C142" i="14"/>
  <c r="BH3" i="15" s="1"/>
  <c r="C60" i="14"/>
  <c r="AB3" i="15"/>
  <c r="J52" i="14"/>
  <c r="I52" i="14"/>
  <c r="H52" i="14"/>
  <c r="G52" i="14"/>
  <c r="Z3" i="15"/>
  <c r="M50" i="14"/>
  <c r="Y3" i="15"/>
  <c r="J50" i="14"/>
  <c r="I50" i="14"/>
  <c r="H50" i="14"/>
  <c r="M48" i="14"/>
  <c r="W3" i="15" s="1"/>
  <c r="J48" i="14"/>
  <c r="I48" i="14"/>
  <c r="H48" i="14"/>
  <c r="G48" i="14"/>
  <c r="V3" i="15" s="1"/>
  <c r="G46" i="14"/>
  <c r="R46" i="14"/>
  <c r="E46" i="14"/>
  <c r="M43" i="14"/>
  <c r="T3" i="15"/>
  <c r="J43" i="14"/>
  <c r="I43" i="14"/>
  <c r="H43" i="14"/>
  <c r="G43" i="14"/>
  <c r="S3" i="15"/>
  <c r="M41" i="14"/>
  <c r="R3" i="15"/>
  <c r="J41" i="14"/>
  <c r="I41" i="14"/>
  <c r="H41" i="14"/>
  <c r="G41" i="14"/>
  <c r="Q3" i="15" s="1"/>
  <c r="K39" i="14"/>
  <c r="P3" i="15" s="1"/>
  <c r="F232" i="14"/>
  <c r="H39" i="14"/>
  <c r="I37" i="14"/>
  <c r="N3" i="15" s="1"/>
  <c r="M35" i="14"/>
  <c r="M3" i="15"/>
  <c r="J35" i="14"/>
  <c r="I35" i="14"/>
  <c r="H35" i="14"/>
  <c r="G35" i="14"/>
  <c r="M13" i="14"/>
  <c r="D3" i="15" s="1"/>
  <c r="D6" i="13"/>
  <c r="J4" i="13"/>
  <c r="J2" i="13"/>
  <c r="E10" i="11"/>
  <c r="J76" i="4" s="1"/>
  <c r="M3" i="7"/>
  <c r="N3" i="7"/>
  <c r="P3" i="7"/>
  <c r="R3" i="7"/>
  <c r="T3" i="7"/>
  <c r="W3" i="7"/>
  <c r="Y3" i="7"/>
  <c r="O3" i="7"/>
  <c r="Q3" i="7"/>
  <c r="S3" i="7"/>
  <c r="V3" i="7"/>
  <c r="X3" i="7"/>
  <c r="L3" i="7"/>
  <c r="E11" i="11"/>
  <c r="J79" i="4" s="1"/>
  <c r="AD3" i="7" s="1"/>
  <c r="E9" i="11"/>
  <c r="I160" i="4" s="1"/>
  <c r="DR3" i="7"/>
  <c r="DS3" i="7" s="1"/>
  <c r="D6" i="11"/>
  <c r="I4" i="11"/>
  <c r="I2" i="11"/>
  <c r="BS3" i="7"/>
  <c r="BU3" i="7"/>
  <c r="BV3" i="7"/>
  <c r="BT3" i="7"/>
  <c r="BI3" i="7"/>
  <c r="BJ3" i="7" s="1"/>
  <c r="BH3" i="7"/>
  <c r="BH2" i="7"/>
  <c r="BB3" i="7"/>
  <c r="BC3" i="7"/>
  <c r="BC2" i="7"/>
  <c r="BD3" i="7"/>
  <c r="BD2" i="7"/>
  <c r="BE3" i="7"/>
  <c r="BE2" i="7"/>
  <c r="BF3" i="7"/>
  <c r="BG3" i="7"/>
  <c r="AZ3" i="7"/>
  <c r="AI3" i="7"/>
  <c r="AJ3" i="7"/>
  <c r="AR3" i="7"/>
  <c r="AT3" i="7"/>
  <c r="AN3" i="7"/>
  <c r="AU3" i="7"/>
  <c r="AO3" i="7"/>
  <c r="AV3" i="7"/>
  <c r="AP3" i="7"/>
  <c r="AW3" i="7"/>
  <c r="AQ3" i="7"/>
  <c r="AX3" i="7"/>
  <c r="BA3" i="7"/>
  <c r="BW2" i="7"/>
  <c r="BZ2" i="7"/>
  <c r="CA2" i="7"/>
  <c r="CB2" i="7"/>
  <c r="CD2" i="7"/>
  <c r="CE2" i="7"/>
  <c r="CF2" i="7"/>
  <c r="CG2" i="7"/>
  <c r="CJ2" i="7"/>
  <c r="CK2" i="7"/>
  <c r="CL2" i="7"/>
  <c r="CW2" i="7"/>
  <c r="CY2" i="7"/>
  <c r="DB2" i="7"/>
  <c r="DH2" i="7"/>
  <c r="DI2" i="7"/>
  <c r="DJ2" i="7"/>
  <c r="DK2" i="7"/>
  <c r="CI2" i="7"/>
  <c r="CH2" i="7"/>
  <c r="DT3" i="7"/>
  <c r="DU3" i="7" s="1"/>
  <c r="DV3" i="7"/>
  <c r="DW3" i="7" s="1"/>
  <c r="DX3" i="7"/>
  <c r="DY3" i="7" s="1"/>
  <c r="DZ3" i="7"/>
  <c r="EA3" i="7"/>
  <c r="EB3" i="7"/>
  <c r="EC3" i="7" s="1"/>
  <c r="ED3" i="7"/>
  <c r="EE3" i="7" s="1"/>
  <c r="CL3" i="7"/>
  <c r="DP3" i="7"/>
  <c r="DQ3" i="7" s="1"/>
  <c r="DK3" i="7"/>
  <c r="DJ3" i="7"/>
  <c r="DI3" i="7"/>
  <c r="DH3" i="7"/>
  <c r="CY3" i="7"/>
  <c r="CW3" i="7"/>
  <c r="CF3" i="7"/>
  <c r="CG3" i="7"/>
  <c r="CH3" i="7"/>
  <c r="CI3" i="7"/>
  <c r="CJ3" i="7"/>
  <c r="CK3" i="7"/>
  <c r="BZ3" i="7"/>
  <c r="CA3" i="7"/>
  <c r="CB3" i="7"/>
  <c r="CD3" i="7"/>
  <c r="CE3" i="7"/>
  <c r="BW3" i="7"/>
  <c r="K3" i="7"/>
  <c r="D3" i="7"/>
  <c r="B3" i="7"/>
  <c r="A3" i="7"/>
  <c r="C162" i="4"/>
  <c r="C207" i="14" s="1"/>
  <c r="CN3" i="15" s="1"/>
  <c r="C164" i="4"/>
  <c r="C209" i="14"/>
  <c r="CP3" i="15"/>
  <c r="BQ3" i="7"/>
  <c r="U3" i="15"/>
  <c r="D164" i="4"/>
  <c r="BR3" i="7" s="1"/>
  <c r="R13" i="14"/>
  <c r="R16" i="14"/>
  <c r="C232" i="14"/>
  <c r="K3" i="15"/>
  <c r="R21" i="14"/>
  <c r="L3" i="15"/>
  <c r="I66" i="13"/>
  <c r="H66" i="13"/>
  <c r="I54" i="13"/>
  <c r="E26" i="13"/>
  <c r="E44" i="13"/>
  <c r="H63" i="13"/>
  <c r="E53" i="13"/>
  <c r="D21" i="13"/>
  <c r="H32" i="13"/>
  <c r="H62" i="13"/>
  <c r="I21" i="13"/>
  <c r="H21" i="13"/>
  <c r="E25" i="13"/>
  <c r="H39" i="13"/>
  <c r="E39" i="13"/>
  <c r="I25" i="13"/>
  <c r="EP3" i="15"/>
  <c r="EV3" i="15"/>
  <c r="EW3" i="15" s="1"/>
  <c r="D75" i="13"/>
  <c r="I75" i="13"/>
  <c r="DL3" i="15"/>
  <c r="DT3" i="15"/>
  <c r="DQ3" i="15"/>
  <c r="H75" i="13"/>
  <c r="C75" i="13"/>
  <c r="D73" i="13"/>
  <c r="EL3" i="15"/>
  <c r="EA3" i="15"/>
  <c r="H77" i="13"/>
  <c r="DG3" i="15"/>
  <c r="EI3" i="15"/>
  <c r="DP3" i="15"/>
  <c r="E9" i="13"/>
  <c r="H187" i="14" s="1"/>
  <c r="C160" i="4"/>
  <c r="D160" i="4" s="1"/>
  <c r="I60" i="13" l="1"/>
  <c r="H60" i="13"/>
  <c r="E60" i="13"/>
  <c r="H79" i="13"/>
  <c r="D79" i="13"/>
  <c r="I28" i="13"/>
  <c r="H36" i="13"/>
  <c r="E73" i="13"/>
  <c r="DU3" i="15"/>
  <c r="I38" i="13"/>
  <c r="D26" i="13"/>
  <c r="I30" i="13"/>
  <c r="E22" i="13"/>
  <c r="E38" i="13"/>
  <c r="E68" i="13"/>
  <c r="C79" i="13"/>
  <c r="D68" i="13"/>
  <c r="I79" i="13"/>
  <c r="D19" i="13"/>
  <c r="H38" i="13"/>
  <c r="EN3" i="15"/>
  <c r="H64" i="13"/>
  <c r="DC3" i="15"/>
  <c r="E27" i="13"/>
  <c r="I48" i="13"/>
  <c r="H19" i="13"/>
  <c r="I73" i="13"/>
  <c r="DR3" i="15"/>
  <c r="I44" i="13"/>
  <c r="DS3" i="15"/>
  <c r="H29" i="13"/>
  <c r="D43" i="13"/>
  <c r="I19" i="13"/>
  <c r="I26" i="13"/>
  <c r="D34" i="13"/>
  <c r="EE3" i="15"/>
  <c r="DB3" i="15"/>
  <c r="I32" i="13"/>
  <c r="H54" i="13"/>
  <c r="I39" i="13"/>
  <c r="E54" i="13"/>
  <c r="I47" i="13"/>
  <c r="I42" i="13"/>
  <c r="E47" i="13"/>
  <c r="H22" i="13"/>
  <c r="DV3" i="15"/>
  <c r="I43" i="13"/>
  <c r="C85" i="13"/>
  <c r="H30" i="13"/>
  <c r="D42" i="13"/>
  <c r="E63" i="13"/>
  <c r="H34" i="13"/>
  <c r="E12" i="11"/>
  <c r="D83" i="13"/>
  <c r="E62" i="13"/>
  <c r="E33" i="13"/>
  <c r="I55" i="13"/>
  <c r="D45" i="13"/>
  <c r="D32" i="13"/>
  <c r="H83" i="13"/>
  <c r="H71" i="13"/>
  <c r="H47" i="13"/>
  <c r="DN3" i="15"/>
  <c r="H55" i="13"/>
  <c r="E71" i="13"/>
  <c r="DD3" i="15"/>
  <c r="I22" i="13"/>
  <c r="E29" i="13"/>
  <c r="E55" i="13"/>
  <c r="D44" i="13"/>
  <c r="D30" i="13"/>
  <c r="E42" i="13"/>
  <c r="E51" i="13"/>
  <c r="DJ3" i="15"/>
  <c r="DZ3" i="15"/>
  <c r="DK3" i="15"/>
  <c r="E37" i="13"/>
  <c r="I63" i="13"/>
  <c r="DA3" i="15"/>
  <c r="EM3" i="15"/>
  <c r="DY3" i="15"/>
  <c r="I33" i="13"/>
  <c r="E41" i="13"/>
  <c r="D69" i="13"/>
  <c r="BM3" i="7"/>
  <c r="J160" i="4"/>
  <c r="BN3" i="7" s="1"/>
  <c r="I205" i="14"/>
  <c r="CL3" i="15" s="1"/>
  <c r="D65" i="13"/>
  <c r="EZ3" i="15"/>
  <c r="FA3" i="15" s="1"/>
  <c r="I36" i="13"/>
  <c r="EC3" i="15"/>
  <c r="I24" i="13"/>
  <c r="H51" i="13"/>
  <c r="D85" i="13"/>
  <c r="D56" i="13"/>
  <c r="I68" i="13"/>
  <c r="H50" i="13"/>
  <c r="E56" i="13"/>
  <c r="I56" i="13"/>
  <c r="C205" i="14"/>
  <c r="CJ3" i="15" s="1"/>
  <c r="EH3" i="7"/>
  <c r="E85" i="13"/>
  <c r="I50" i="13"/>
  <c r="E50" i="13"/>
  <c r="E28" i="13"/>
  <c r="H68" i="13"/>
  <c r="D58" i="13"/>
  <c r="H41" i="13"/>
  <c r="D48" i="13"/>
  <c r="E58" i="13"/>
  <c r="H48" i="13"/>
  <c r="C77" i="13"/>
  <c r="H46" i="13"/>
  <c r="H52" i="13"/>
  <c r="H45" i="13"/>
  <c r="H58" i="13"/>
  <c r="EF3" i="7"/>
  <c r="E13" i="11"/>
  <c r="DW3" i="15"/>
  <c r="DI3" i="15"/>
  <c r="D64" i="13"/>
  <c r="I51" i="13"/>
  <c r="E34" i="13"/>
  <c r="D52" i="13"/>
  <c r="E20" i="13"/>
  <c r="H10" i="13"/>
  <c r="J10" i="13" s="1"/>
  <c r="P189" i="14" s="1"/>
  <c r="EG3" i="15"/>
  <c r="FH3" i="15"/>
  <c r="FI3" i="15" s="1"/>
  <c r="H85" i="13"/>
  <c r="BK3" i="7"/>
  <c r="EB3" i="15"/>
  <c r="I77" i="13"/>
  <c r="I52" i="13"/>
  <c r="E45" i="13"/>
  <c r="E36" i="13"/>
  <c r="EX3" i="15"/>
  <c r="EY3" i="15" s="1"/>
  <c r="I69" i="13"/>
  <c r="D59" i="13"/>
  <c r="H11" i="13"/>
  <c r="L191" i="14" s="1"/>
  <c r="CC3" i="15" s="1"/>
  <c r="DO3" i="15"/>
  <c r="D77" i="13"/>
  <c r="H65" i="13"/>
  <c r="EG3" i="7"/>
  <c r="ES3" i="15"/>
  <c r="E69" i="13"/>
  <c r="E59" i="13"/>
  <c r="BL3" i="7"/>
  <c r="D205" i="14"/>
  <c r="CK3" i="15" s="1"/>
  <c r="J81" i="4"/>
  <c r="AC3" i="7"/>
  <c r="E11" i="13"/>
  <c r="H191" i="14" s="1"/>
  <c r="E10" i="13"/>
  <c r="H189" i="14" s="1"/>
  <c r="H197" i="14" s="1"/>
  <c r="ED3" i="15"/>
  <c r="J205" i="14"/>
  <c r="CM3" i="15" s="1"/>
  <c r="I27" i="13"/>
  <c r="H9" i="13"/>
  <c r="D162" i="4"/>
  <c r="C83" i="13"/>
  <c r="EF3" i="15"/>
  <c r="EO3" i="15"/>
  <c r="E67" i="13"/>
  <c r="I41" i="13"/>
  <c r="H20" i="13"/>
  <c r="I81" i="13"/>
  <c r="H53" i="13"/>
  <c r="ET3" i="15"/>
  <c r="EU3" i="15" s="1"/>
  <c r="D46" i="13"/>
  <c r="E66" i="13"/>
  <c r="BO3" i="7"/>
  <c r="H12" i="13"/>
  <c r="DM3" i="15"/>
  <c r="C81" i="13"/>
  <c r="I20" i="13"/>
  <c r="I46" i="13"/>
  <c r="D33" i="13"/>
  <c r="I3" i="15"/>
  <c r="H81" i="13"/>
  <c r="E43" i="13"/>
  <c r="I29" i="13"/>
  <c r="H67" i="13"/>
  <c r="DX3" i="15"/>
  <c r="H25" i="13"/>
  <c r="E81" i="13"/>
  <c r="D209" i="14"/>
  <c r="CQ3" i="15" s="1"/>
  <c r="DF3" i="15"/>
  <c r="E83" i="13"/>
  <c r="C71" i="13"/>
  <c r="I65" i="13"/>
  <c r="I53" i="13"/>
  <c r="D67" i="13"/>
  <c r="I71" i="13"/>
  <c r="D24" i="13"/>
  <c r="D81" i="13"/>
  <c r="H27" i="13"/>
  <c r="H24" i="13"/>
  <c r="D7" i="11"/>
  <c r="H37" i="13"/>
  <c r="DH3" i="15"/>
  <c r="E24" i="13"/>
  <c r="H59" i="13"/>
  <c r="EQ3" i="15"/>
  <c r="EI3" i="7" l="1"/>
  <c r="E12" i="13"/>
  <c r="H193" i="14" s="1"/>
  <c r="L189" i="14"/>
  <c r="CB3" i="15" s="1"/>
  <c r="E13" i="13"/>
  <c r="H195" i="14" s="1"/>
  <c r="EK3" i="7"/>
  <c r="EJ3" i="7"/>
  <c r="P81" i="4"/>
  <c r="EL3" i="7"/>
  <c r="AF3" i="7"/>
  <c r="J9" i="13"/>
  <c r="P187" i="14" s="1"/>
  <c r="H13" i="13"/>
  <c r="L187" i="14"/>
  <c r="CA3" i="15" s="1"/>
  <c r="J12" i="13"/>
  <c r="P193" i="14" s="1"/>
  <c r="L193" i="14"/>
  <c r="CD3" i="15" s="1"/>
  <c r="BP3" i="7"/>
  <c r="D207" i="14"/>
  <c r="CO3" i="15" s="1"/>
  <c r="J11" i="13"/>
  <c r="P191" i="14" s="1"/>
  <c r="P197" i="14" s="1"/>
  <c r="CE3" i="15" l="1"/>
  <c r="L197" i="14"/>
  <c r="CG3" i="15" s="1"/>
  <c r="L76" i="4"/>
  <c r="AG3" i="7"/>
  <c r="P79" i="4"/>
  <c r="AE3" i="7" s="1"/>
  <c r="L195" i="14"/>
  <c r="CF3" i="15" s="1"/>
  <c r="J13" i="13"/>
  <c r="P195" i="14" s="1"/>
</calcChain>
</file>

<file path=xl/sharedStrings.xml><?xml version="1.0" encoding="utf-8"?>
<sst xmlns="http://schemas.openxmlformats.org/spreadsheetml/2006/main" count="654" uniqueCount="371">
  <si>
    <t>Trägerschaft</t>
  </si>
  <si>
    <t>ja</t>
  </si>
  <si>
    <t>nein</t>
  </si>
  <si>
    <t>Neueingabe</t>
  </si>
  <si>
    <t>%</t>
  </si>
  <si>
    <r>
      <t xml:space="preserve">Projektname </t>
    </r>
    <r>
      <rPr>
        <sz val="8"/>
        <rFont val="Arial"/>
        <family val="2"/>
      </rPr>
      <t>(max. 60 Zeichen)</t>
    </r>
  </si>
  <si>
    <t>x</t>
  </si>
  <si>
    <t>Kreuz</t>
  </si>
  <si>
    <t>Fortsetzungsprojekt</t>
  </si>
  <si>
    <t>Andere, welche</t>
  </si>
  <si>
    <t>Kontakt</t>
  </si>
  <si>
    <t>Herr</t>
  </si>
  <si>
    <t>Frau</t>
  </si>
  <si>
    <t>Website:</t>
  </si>
  <si>
    <t>Name:</t>
  </si>
  <si>
    <t>Vorname:</t>
  </si>
  <si>
    <t>Strasse + Nummer:</t>
  </si>
  <si>
    <t>PLZ:</t>
  </si>
  <si>
    <t>Ort:</t>
  </si>
  <si>
    <t>Tel. direkt:</t>
  </si>
  <si>
    <t>Mobile:</t>
  </si>
  <si>
    <t>Email:</t>
  </si>
  <si>
    <t>Beratung</t>
  </si>
  <si>
    <t>Leben und Wohnen in Basel</t>
  </si>
  <si>
    <t>Strassenverkehr</t>
  </si>
  <si>
    <t>Deutsch als Fremdsprache</t>
  </si>
  <si>
    <t>Deutsch, Integration, Begegnung</t>
  </si>
  <si>
    <t>Schule, Ausbildung und Beruf</t>
  </si>
  <si>
    <t>Das Basler Schulsystem</t>
  </si>
  <si>
    <t>Berufsbildung in der Schweiz</t>
  </si>
  <si>
    <t>Schulden? Clever mit wenig Geld umgehen</t>
  </si>
  <si>
    <t>Asylverfahren und Asylrecht</t>
  </si>
  <si>
    <t>Rund um die Familie</t>
  </si>
  <si>
    <t>Gesundheit und Alter</t>
  </si>
  <si>
    <t>Gsünder Basel - Testen Sie ein Angebot!</t>
  </si>
  <si>
    <t>Sucht und Migration</t>
  </si>
  <si>
    <t>Tel direkt:</t>
  </si>
  <si>
    <t>Inserate</t>
  </si>
  <si>
    <t>Mailversand</t>
  </si>
  <si>
    <t>Basel-Stadt:</t>
  </si>
  <si>
    <t>Institution</t>
  </si>
  <si>
    <t>Präsidialdepartement des Kantons Basel-Stadt</t>
  </si>
  <si>
    <t>u</t>
  </si>
  <si>
    <t>Deutsch</t>
  </si>
  <si>
    <t>Französisch</t>
  </si>
  <si>
    <t>Italienisch</t>
  </si>
  <si>
    <t>Englisch</t>
  </si>
  <si>
    <t>Spanisch</t>
  </si>
  <si>
    <t>Portugiesisch</t>
  </si>
  <si>
    <t>Türkisch</t>
  </si>
  <si>
    <t>Serbisch</t>
  </si>
  <si>
    <t>Tamil</t>
  </si>
  <si>
    <t>Wie machen Sie auf das Angebot / das Projekt aufmerksam?</t>
  </si>
  <si>
    <t>Name</t>
  </si>
  <si>
    <t>Lokalität</t>
  </si>
  <si>
    <t>Adresse</t>
  </si>
  <si>
    <t>Referent/in</t>
  </si>
  <si>
    <t>Welche Optimierungen bzw. Veränderungen planen Sie aufgrund Ihrer Erfahrungen aus dem Vorjahr?</t>
  </si>
  <si>
    <r>
      <t xml:space="preserve">Geschätzte Anzahl TN </t>
    </r>
    <r>
      <rPr>
        <sz val="10"/>
        <rFont val="Arial"/>
        <family val="2"/>
      </rPr>
      <t>(erfolgt automatisch)</t>
    </r>
  </si>
  <si>
    <t>Projektno</t>
  </si>
  <si>
    <t>Projektname</t>
  </si>
  <si>
    <t>Förderbereich</t>
  </si>
  <si>
    <t>Anrede</t>
  </si>
  <si>
    <t>Vorname</t>
  </si>
  <si>
    <t>Strasse + Nr</t>
  </si>
  <si>
    <t>PLZ</t>
  </si>
  <si>
    <t>Ort</t>
  </si>
  <si>
    <t>Tel direkt</t>
  </si>
  <si>
    <t>Mobile</t>
  </si>
  <si>
    <t>Email</t>
  </si>
  <si>
    <t>Website</t>
  </si>
  <si>
    <t>Name Kontakt</t>
  </si>
  <si>
    <t>Vorname Kontakt</t>
  </si>
  <si>
    <t>Tel Kontakt</t>
  </si>
  <si>
    <t>Mobile Kontakt</t>
  </si>
  <si>
    <t>Email Kontakt</t>
  </si>
  <si>
    <t>Anrede Kontakt</t>
  </si>
  <si>
    <t>Ausgangslage</t>
  </si>
  <si>
    <t>Zielsetzung</t>
  </si>
  <si>
    <t>Andere 1</t>
  </si>
  <si>
    <t>Welche 1</t>
  </si>
  <si>
    <t>Andere 2</t>
  </si>
  <si>
    <t>Welche 2</t>
  </si>
  <si>
    <t>Andere 3</t>
  </si>
  <si>
    <t>Welche 3</t>
  </si>
  <si>
    <t>Andere 4</t>
  </si>
  <si>
    <t>Welche 4</t>
  </si>
  <si>
    <t>Andere 5</t>
  </si>
  <si>
    <t>Welche 5</t>
  </si>
  <si>
    <t>Andere 6</t>
  </si>
  <si>
    <t>Welche 6</t>
  </si>
  <si>
    <t>Andere 7</t>
  </si>
  <si>
    <t>Welche 7</t>
  </si>
  <si>
    <t>Andere 8</t>
  </si>
  <si>
    <t>Welche 8</t>
  </si>
  <si>
    <t>5. Qualifikationen und Erfahrungen</t>
  </si>
  <si>
    <t xml:space="preserve">6. Öffentlichkeitsarbeit </t>
  </si>
  <si>
    <t>7. Vernetzung, Partner</t>
  </si>
  <si>
    <t>10. Wichtige Erkenntnisse aus dem Vorjahr</t>
  </si>
  <si>
    <t>Anzahl Module</t>
  </si>
  <si>
    <t>3. Zielgruppen</t>
  </si>
  <si>
    <t>Anz TN</t>
  </si>
  <si>
    <t>TN % BS</t>
  </si>
  <si>
    <t>TN BS</t>
  </si>
  <si>
    <t>Qualifikationen Projektleitung</t>
  </si>
  <si>
    <t>Vernetzung, Partner</t>
  </si>
  <si>
    <t>8. Auswertung</t>
  </si>
  <si>
    <t>9. Indikatoren</t>
  </si>
  <si>
    <t>Erkenntnisse Vorjahr</t>
  </si>
  <si>
    <t>Bosnisch</t>
  </si>
  <si>
    <t>Kurdisch</t>
  </si>
  <si>
    <t>Albanisch</t>
  </si>
  <si>
    <r>
      <t xml:space="preserve">Uhrzeit </t>
    </r>
    <r>
      <rPr>
        <sz val="8"/>
        <rFont val="Arial Narrow"/>
        <family val="2"/>
      </rPr>
      <t>(xx.xx)</t>
    </r>
  </si>
  <si>
    <t>Geschätzte Teilnehmende absolut:</t>
  </si>
  <si>
    <t xml:space="preserve">Förderbereich Informationsmodule </t>
  </si>
  <si>
    <t>TN geplant</t>
  </si>
  <si>
    <t>davon TN BS</t>
  </si>
  <si>
    <t>Bemerkung:</t>
  </si>
  <si>
    <t>Informationsmodule</t>
  </si>
  <si>
    <t>Ort der Veranstaltung</t>
  </si>
  <si>
    <t>1)</t>
  </si>
  <si>
    <t>2)</t>
  </si>
  <si>
    <t>Kontrollieren Sie deshalb am Schluss nochmals alle Blätter.</t>
  </si>
  <si>
    <t>Mit der Tabulatortaste springen Sie direkt auf die auszufüllenden Felder.</t>
  </si>
  <si>
    <t>Freundschaft – Liebe – Ehe!</t>
  </si>
  <si>
    <t>STOPP Rassismus</t>
  </si>
  <si>
    <t>Anleitung Infomodule</t>
  </si>
  <si>
    <t>Informationsmodule GGG</t>
  </si>
  <si>
    <t>2 Aktivitäten</t>
  </si>
  <si>
    <t>Eine Liebe, zwei Kulturen</t>
  </si>
  <si>
    <t>geplant</t>
  </si>
  <si>
    <t>Anz TN gesamt</t>
  </si>
  <si>
    <t>Ø Anzahl TN BS / pro Modul</t>
  </si>
  <si>
    <r>
      <t xml:space="preserve">Datum </t>
    </r>
    <r>
      <rPr>
        <sz val="8"/>
        <rFont val="Arial Narrow"/>
        <family val="2"/>
      </rPr>
      <t>(xx.xx.xx)</t>
    </r>
  </si>
  <si>
    <t>Geschätzte Teilnehmende in Prozent:</t>
  </si>
  <si>
    <t>TN effektiv</t>
  </si>
  <si>
    <t>effektiv</t>
  </si>
  <si>
    <t>Differenz</t>
  </si>
  <si>
    <t xml:space="preserve">   Differenz</t>
  </si>
  <si>
    <t xml:space="preserve">effektiv </t>
  </si>
  <si>
    <t>Baselland &amp; Übrige:</t>
  </si>
  <si>
    <t>Projekt in früheren Jahren schon einmal durchgeführt?</t>
  </si>
  <si>
    <t>Minimale Anz TN BS / Modul</t>
  </si>
  <si>
    <t>Anzahl TN BS gesamt</t>
  </si>
  <si>
    <t>% Teilnehmende Basel-Stadt</t>
  </si>
  <si>
    <t>ja, bitte kommentieren</t>
  </si>
  <si>
    <t>Gibt es Abweichungen bei den Sprachen?</t>
  </si>
  <si>
    <t>Gibt es Abweichungen bei der Auswertung</t>
  </si>
  <si>
    <t>Gibt es Abweichungen bei den Zielgruppen?</t>
  </si>
  <si>
    <t>Gibt es Abweichungen zu den geplanten Optimierungen?</t>
  </si>
  <si>
    <t>Andere</t>
  </si>
  <si>
    <t xml:space="preserve">Bitte Angaben zu durchgeführten Informationsmodule ergänzen und/oder korrigieren und am Schluss des Formulars kommentieren! </t>
  </si>
  <si>
    <t>ja, bitte kommentieren!</t>
  </si>
  <si>
    <r>
      <t xml:space="preserve">1. Projektbeschrieb </t>
    </r>
    <r>
      <rPr>
        <sz val="10"/>
        <rFont val="Arial"/>
        <family val="2"/>
      </rPr>
      <t>(Kann zur Veröffentlichung freigegeben werden)</t>
    </r>
  </si>
  <si>
    <t>Gibt es Abweichungen bei der Anzahl Teilnehmender?</t>
  </si>
  <si>
    <t>11. Wichtige Erkenntnisse aus dem Vorjahr</t>
  </si>
  <si>
    <t>9. Anzahl Teilnehmende</t>
  </si>
  <si>
    <t xml:space="preserve">Falls ja, Anzahl Module BL: </t>
  </si>
  <si>
    <r>
      <t xml:space="preserve">Kontakt  </t>
    </r>
    <r>
      <rPr>
        <b/>
        <sz val="12"/>
        <color indexed="30"/>
        <rFont val="Arial"/>
        <family val="2"/>
      </rPr>
      <t xml:space="preserve"> </t>
    </r>
    <r>
      <rPr>
        <b/>
        <i/>
        <sz val="10"/>
        <color indexed="30"/>
        <rFont val="Arial"/>
        <family val="2"/>
      </rPr>
      <t>Bitte Änderungen korrigieren durch Überschreiben der grauen Felder!</t>
    </r>
  </si>
  <si>
    <t>Bitte Änderungen korrigieren durch Überschreiben der grauen Felder und kommentieren!</t>
  </si>
  <si>
    <t>Gab es gegenüber der Projekteingabe Änderungen an der Auswahl und/oder der Anzahl der durchgeführten Informationsmodule?</t>
  </si>
  <si>
    <t>1. Projektbeschrieb</t>
  </si>
  <si>
    <r>
      <t xml:space="preserve">1a. Ausgangslage </t>
    </r>
    <r>
      <rPr>
        <sz val="10"/>
        <rFont val="Arial"/>
        <family val="2"/>
      </rPr>
      <t>(Welche Bedürfnisse sind vorhanden?</t>
    </r>
    <r>
      <rPr>
        <sz val="10"/>
        <rFont val="Arial"/>
        <family val="2"/>
      </rPr>
      <t>)</t>
    </r>
  </si>
  <si>
    <t>Gibt es Abweichungen bei der Öffentlichkeitsarbeit?</t>
  </si>
  <si>
    <t>Welche Optimierungen bzw. Veränderungen planten Sie aufgrund Ihrer Erfahrungen aus dem Vorjahr?</t>
  </si>
  <si>
    <t>Ø Anzahl TN BS pro Modul</t>
  </si>
  <si>
    <t>Paralleleingabe BL</t>
  </si>
  <si>
    <t>Anz Module BL</t>
  </si>
  <si>
    <t>Vereinsaktivitäten</t>
  </si>
  <si>
    <t>TN %  BL &amp; Andere</t>
  </si>
  <si>
    <t>TN BL &amp; Andere</t>
  </si>
  <si>
    <t>Andere Auswertung 1</t>
  </si>
  <si>
    <t>Welche andere Auswertung 1</t>
  </si>
  <si>
    <t>Welche andere Öffentlichkeitsarbeit</t>
  </si>
  <si>
    <t>Andere Öffentlichkeitsarbeit</t>
  </si>
  <si>
    <t>Anzahl TN gesamt</t>
  </si>
  <si>
    <t>Minimale Anzahl TN BS pro Modul</t>
  </si>
  <si>
    <t>% Teilnehmende BS</t>
  </si>
  <si>
    <t>Anz. Module</t>
  </si>
  <si>
    <t>Anz. TN gesamt</t>
  </si>
  <si>
    <t>Anz. TN BS gesamt</t>
  </si>
  <si>
    <t>Minimale Anz. TN BS pro Modul</t>
  </si>
  <si>
    <t>Ø Anz. TN BS pro Modul</t>
  </si>
  <si>
    <t>Ø Anz. TN Gesamt pro Modul</t>
  </si>
  <si>
    <t>10. Indikatoren</t>
  </si>
  <si>
    <t>11. Erkenntnisse</t>
  </si>
  <si>
    <t>Anzahl Teilnehmende</t>
  </si>
  <si>
    <t>Abweichung Durchführung</t>
  </si>
  <si>
    <t>Abweichungen Durchführung welche</t>
  </si>
  <si>
    <t>Abweichung Vereinsaktivitäten</t>
  </si>
  <si>
    <t>Abweichungen Vereinsaktivitäten welche</t>
  </si>
  <si>
    <t>Abweichung Zielgruppen</t>
  </si>
  <si>
    <t>Abweichungen Zielgruppen welche</t>
  </si>
  <si>
    <t>Abweichung Sprachen</t>
  </si>
  <si>
    <t>Andere Sprache 1</t>
  </si>
  <si>
    <t>Abweichungen Sprachen welche</t>
  </si>
  <si>
    <t>Abweichung Mitarbeitende</t>
  </si>
  <si>
    <t>Abweichungen Mitarbeitende welche</t>
  </si>
  <si>
    <t>Abweichung Öffentlichkeitsarbeit</t>
  </si>
  <si>
    <t>Abweichungen Öffentlichkeitsarbeit welche</t>
  </si>
  <si>
    <t>Abweichung Auswertung</t>
  </si>
  <si>
    <t>Abweichungen Auswertung welche</t>
  </si>
  <si>
    <t>Abweichung Teilnehmende</t>
  </si>
  <si>
    <t>Abweichungen Teilnehmende welche</t>
  </si>
  <si>
    <t>Indikatoren erfüllt</t>
  </si>
  <si>
    <t>Kommentar Indikatoren</t>
  </si>
  <si>
    <t>Abweichung Module</t>
  </si>
  <si>
    <t>Abweichungen Module welche</t>
  </si>
  <si>
    <t>Projekteingabe</t>
  </si>
  <si>
    <t>Infomodule geplant</t>
  </si>
  <si>
    <t>Berichterstattung</t>
  </si>
  <si>
    <t>Infomodule durchgeführt</t>
  </si>
  <si>
    <t>Zuerst Tabellenblatt "Infomodule durchgeführt" ausfüllen!</t>
  </si>
  <si>
    <t>And Indik. 1</t>
  </si>
  <si>
    <t>Anderer Indikator 1</t>
  </si>
  <si>
    <t>Indik. Aktivitäten</t>
  </si>
  <si>
    <t>Indikator Aktivitäten</t>
  </si>
  <si>
    <t>Indik. Teilnehmende</t>
  </si>
  <si>
    <t>Indikator Teilnehmende</t>
  </si>
  <si>
    <t>Abweichung Erkenntnisse</t>
  </si>
  <si>
    <t>Abweichungen Erkenntnisse welche</t>
  </si>
  <si>
    <t>Deutsch lernen vor dem Kindergarten</t>
  </si>
  <si>
    <t>Elternbildung</t>
  </si>
  <si>
    <t>Staat und Recht</t>
  </si>
  <si>
    <t>Bestehender Staatsbeitrag</t>
  </si>
  <si>
    <t>ja, falls ja, welche?</t>
  </si>
  <si>
    <r>
      <rPr>
        <b/>
        <sz val="10"/>
        <rFont val="Arial"/>
        <family val="2"/>
      </rPr>
      <t>Projektleitung</t>
    </r>
    <r>
      <rPr>
        <sz val="10"/>
        <rFont val="Arial"/>
        <family val="2"/>
      </rPr>
      <t xml:space="preserve">
</t>
    </r>
    <r>
      <rPr>
        <sz val="8"/>
        <rFont val="Arial"/>
        <family val="2"/>
      </rPr>
      <t>(falls abweichend)</t>
    </r>
  </si>
  <si>
    <r>
      <rPr>
        <b/>
        <sz val="10"/>
        <rFont val="Arial"/>
        <family val="2"/>
      </rPr>
      <t>Name der Trägerschaft</t>
    </r>
    <r>
      <rPr>
        <sz val="10"/>
        <rFont val="Arial"/>
        <family val="2"/>
      </rPr>
      <t/>
    </r>
  </si>
  <si>
    <r>
      <rPr>
        <b/>
        <sz val="10"/>
        <rFont val="Arial"/>
        <family val="2"/>
      </rPr>
      <t xml:space="preserve">Geschäftsleitung </t>
    </r>
    <r>
      <rPr>
        <sz val="10"/>
        <rFont val="Arial"/>
        <family val="2"/>
      </rPr>
      <t xml:space="preserve">
</t>
    </r>
    <r>
      <rPr>
        <sz val="8"/>
        <rFont val="Arial"/>
        <family val="2"/>
      </rPr>
      <t>(Adresse für Schriftverkehr 
und Vertrag)</t>
    </r>
  </si>
  <si>
    <t>2. Weitere Aktivitäten der Trägerschaft</t>
  </si>
  <si>
    <t>Welche weiteren Aktivitäten führt Ihre Trägerschaft durch, um die Integration zu unterstützen?</t>
  </si>
  <si>
    <t>Gibt es Abweichungen bei den Aktivitäten Ihrer Trägerschaft?</t>
  </si>
  <si>
    <t>Richtet sich die Aktivität an bestimmte Sprachgruppen?</t>
  </si>
  <si>
    <t>Nein, für alle Sprachen offen, Aktivität auf Deutsch</t>
  </si>
  <si>
    <t>Ja, bitte folgende Liste ausfüllen</t>
  </si>
  <si>
    <t>Arabisch</t>
  </si>
  <si>
    <t>Tigrinya</t>
  </si>
  <si>
    <t>Sprachunabhängiges Angebot</t>
  </si>
  <si>
    <t>5. Projektleitung und Mitarbeitende</t>
  </si>
  <si>
    <t>Eigene Website</t>
  </si>
  <si>
    <t>Seelische Belastungen; Trauma?</t>
  </si>
  <si>
    <t>JaNein</t>
  </si>
  <si>
    <t xml:space="preserve"> </t>
  </si>
  <si>
    <t>Gibt es Änderungen im Projektteam?</t>
  </si>
  <si>
    <t>Die Projekteingabe (vor der Projektdurchführung) und die Berichterstattung (nach der Projektdurchführung) erfolgen in dieser</t>
  </si>
  <si>
    <t>Nur die grau umrandeten Felder sind auszufüllen, die gelben und blauen Felder werden automatisch berechnet.</t>
  </si>
  <si>
    <t>Falls Sie auch im Kanton Baselland eine finanzielle Unterstützung beantragen, bitte die Anzahl Module angeben.</t>
  </si>
  <si>
    <t>Verändern Sie bei der Berichterstattung die Projekteingabe (grüne Tabellenblätter) nicht mehr!</t>
  </si>
  <si>
    <t>Nur die grau umrandeten Felder sind auszufüllen, die gelben und blauen werden automatisch berechnet.</t>
  </si>
  <si>
    <t>Parallele Eingabe beim Kanton Baselland?</t>
  </si>
  <si>
    <r>
      <t xml:space="preserve">8. Auswertung   </t>
    </r>
    <r>
      <rPr>
        <sz val="10"/>
        <rFont val="Arial"/>
        <family val="2"/>
      </rPr>
      <t>Wie wird die Wirkung Ihres Projekts überprüft?</t>
    </r>
  </si>
  <si>
    <r>
      <t xml:space="preserve">8. Auswertung   </t>
    </r>
    <r>
      <rPr>
        <sz val="10"/>
        <rFont val="Arial"/>
        <family val="2"/>
      </rPr>
      <t xml:space="preserve">Wie wird die Wirkung Ihres Projekts überprüft?
</t>
    </r>
    <r>
      <rPr>
        <b/>
        <i/>
        <sz val="10"/>
        <color indexed="30"/>
        <rFont val="Arial"/>
        <family val="2"/>
      </rPr>
      <t>Bitte Änderungen korrigieren durch Überschreiben der grauen Felder und kommentieren!</t>
    </r>
  </si>
  <si>
    <t>Was ist Demokratie?</t>
  </si>
  <si>
    <t>Elternberatung Basel-Stadt</t>
  </si>
  <si>
    <r>
      <t xml:space="preserve">Wohnkanton </t>
    </r>
    <r>
      <rPr>
        <sz val="10"/>
        <rFont val="Arial"/>
        <family val="2"/>
      </rPr>
      <t>(Berechnung erfolgt automatisch auf Grundlage weiterer Eingaben.)</t>
    </r>
  </si>
  <si>
    <t>Zeitraum</t>
  </si>
  <si>
    <t>Pensionierung und Altersvorsorge</t>
  </si>
  <si>
    <t>geplanter Monat</t>
  </si>
  <si>
    <t>Religion und Staat</t>
  </si>
  <si>
    <t>Dieses Formular ist ausschliesslich für Projekte im Förderbereich "Informationsmodule". Für alle übrigen Projekte, für die Sie eine</t>
  </si>
  <si>
    <t>Mit welchen Institutionen oder Partnern sind Sie vernetzt?</t>
  </si>
  <si>
    <t>Gibt es Änderungen bezüglich Ihrer Vernetzung / den Partnern?</t>
  </si>
  <si>
    <t>Einbürgerung</t>
  </si>
  <si>
    <t>Wie die Schweiz entstand</t>
  </si>
  <si>
    <t>Änderungen Vernetzung</t>
  </si>
  <si>
    <t>Änderungen Vernetzung welche</t>
  </si>
  <si>
    <t xml:space="preserve">Besteht eine regelmässige Finanzierung der Trägerschaft und/oder des Projekts durch den Kanton Basel-Stadt (z.B. Staatsbeitrag)? </t>
  </si>
  <si>
    <t>Regelmässige Finanzierung</t>
  </si>
  <si>
    <t>Finanzierung welche</t>
  </si>
  <si>
    <t>Zur Eingabe eines Projektes müssen folgende Tabellenblätter ausgefüllt werden (grün):</t>
  </si>
  <si>
    <r>
      <t xml:space="preserve">Schicken Sie die Projekteingabe </t>
    </r>
    <r>
      <rPr>
        <b/>
        <sz val="10"/>
        <rFont val="Arial"/>
        <family val="2"/>
      </rPr>
      <t xml:space="preserve">per E-Mail </t>
    </r>
    <r>
      <rPr>
        <sz val="10"/>
        <rFont val="Arial"/>
        <family val="2"/>
      </rPr>
      <t xml:space="preserve">an integration@bs.ch </t>
    </r>
    <r>
      <rPr>
        <b/>
        <sz val="10"/>
        <rFont val="Arial"/>
        <family val="2"/>
      </rPr>
      <t>und als Papierversion mit Unterschrift</t>
    </r>
    <r>
      <rPr>
        <sz val="10"/>
        <rFont val="Arial"/>
        <family val="2"/>
      </rPr>
      <t xml:space="preserve"> bis </t>
    </r>
  </si>
  <si>
    <r>
      <t xml:space="preserve">Schicken Sie die Berichterstattung </t>
    </r>
    <r>
      <rPr>
        <b/>
        <sz val="10"/>
        <rFont val="Arial"/>
        <family val="2"/>
      </rPr>
      <t xml:space="preserve">per E-Mail </t>
    </r>
    <r>
      <rPr>
        <sz val="10"/>
        <rFont val="Arial"/>
        <family val="2"/>
      </rPr>
      <t xml:space="preserve">an integration@bs.ch </t>
    </r>
    <r>
      <rPr>
        <b/>
        <sz val="10"/>
        <rFont val="Arial"/>
        <family val="2"/>
      </rPr>
      <t>und als Papierversion mit Unterschrift</t>
    </r>
    <r>
      <rPr>
        <sz val="10"/>
        <rFont val="Arial"/>
        <family val="2"/>
      </rPr>
      <t xml:space="preserve"> bis </t>
    </r>
  </si>
  <si>
    <t>Partizipation durch Freiwilligenarbeit</t>
  </si>
  <si>
    <t>Migrationsgeschichte der Schweiz</t>
  </si>
  <si>
    <t>Beratung GGG</t>
  </si>
  <si>
    <t>Haben Sie sich beim Ausfüllen der Projekteingabe</t>
  </si>
  <si>
    <t>von der GGG Migration beraten lassen?</t>
  </si>
  <si>
    <t>Haben Sie sich beim Ausfüllen der Berichterstattung</t>
  </si>
  <si>
    <t>nein, bitte kommentieren</t>
  </si>
  <si>
    <t>Indikatoren erfüllt?</t>
  </si>
  <si>
    <t>Deutsch, Integration, Partizipation</t>
  </si>
  <si>
    <t>Mobil:</t>
  </si>
  <si>
    <t>Wie erreichen Sie Ihre Zielgruppen?</t>
  </si>
  <si>
    <t>Wer sind Ihre Zielgruppen?</t>
  </si>
  <si>
    <t>Flyer/Plakate</t>
  </si>
  <si>
    <t>Soziale Netzwerke (Facebook, Whatsapp, etc.)</t>
  </si>
  <si>
    <t xml:space="preserve">Soziale Netzwerke (Facebook, Whatsapp, etc.) </t>
  </si>
  <si>
    <t>Sprachgruppe</t>
  </si>
  <si>
    <t>4. Sprachen</t>
  </si>
  <si>
    <r>
      <t xml:space="preserve">Wer sind Ihre Zielgruppen? </t>
    </r>
    <r>
      <rPr>
        <sz val="10"/>
        <rFont val="Arial"/>
        <family val="2"/>
      </rPr>
      <t>(Herkunft, Geschlecht, Alter, etc.)</t>
    </r>
  </si>
  <si>
    <t>Anderer Indikator 2</t>
  </si>
  <si>
    <t>Anderer Indikator 3</t>
  </si>
  <si>
    <t>Geschäftsleitung</t>
  </si>
  <si>
    <t>11. Unterschrift</t>
  </si>
  <si>
    <t>Ich versichere die Vollständigkeit und die Richtigkeit der gemachten Angaben.</t>
  </si>
  <si>
    <t>Name, Vorname</t>
  </si>
  <si>
    <t>Datum</t>
  </si>
  <si>
    <t>Unterschrift</t>
  </si>
  <si>
    <t>12. Unterschrift</t>
  </si>
  <si>
    <t>Was passiert in Basel mit dem Abfallsack?</t>
  </si>
  <si>
    <t>Mietrecht/Mietvertrag/Schlichtungsverhandlungen</t>
  </si>
  <si>
    <t>Digitale Medien im Familienalltag</t>
  </si>
  <si>
    <r>
      <t xml:space="preserve">1a. Ausgangslage: </t>
    </r>
    <r>
      <rPr>
        <sz val="10"/>
        <rFont val="Arial"/>
        <family val="2"/>
      </rPr>
      <t>Welche Bedürfnisse sind vorhanden? (</t>
    </r>
    <r>
      <rPr>
        <i/>
        <sz val="10"/>
        <rFont val="Arial"/>
        <family val="2"/>
      </rPr>
      <t>Max. 500 Zeichen)</t>
    </r>
  </si>
  <si>
    <t>Darsi/Farsi</t>
  </si>
  <si>
    <t>Name, Qualifikationen und Erfahrungen</t>
  </si>
  <si>
    <t>And Indik. 2</t>
  </si>
  <si>
    <t>And Indik. 3</t>
  </si>
  <si>
    <r>
      <t xml:space="preserve">1b. Zielsetzung </t>
    </r>
    <r>
      <rPr>
        <sz val="10"/>
        <rFont val="Arial"/>
        <family val="2"/>
      </rPr>
      <t>(Was bewirkt das Projekt? Wie wird das Projekt durchgeführt?)</t>
    </r>
  </si>
  <si>
    <t>Wer sind ihre Zielgruppen?</t>
  </si>
  <si>
    <t>Wie erreichen Sie ihre Zielgruppen?</t>
  </si>
  <si>
    <t>Wer sind ihre Zielgruppen</t>
  </si>
  <si>
    <t>Wie erreichen sie ihre Zielgruppen?</t>
  </si>
  <si>
    <r>
      <t xml:space="preserve">Excel-Datei. Die </t>
    </r>
    <r>
      <rPr>
        <b/>
        <sz val="10"/>
        <color indexed="17"/>
        <rFont val="Arial"/>
        <family val="2"/>
      </rPr>
      <t>grünen</t>
    </r>
    <r>
      <rPr>
        <sz val="10"/>
        <rFont val="Arial"/>
        <family val="2"/>
      </rPr>
      <t xml:space="preserve"> Tabellenblätter sind für die Projekteingabe, die </t>
    </r>
    <r>
      <rPr>
        <b/>
        <sz val="10"/>
        <color indexed="51"/>
        <rFont val="Arial"/>
        <family val="2"/>
      </rPr>
      <t>orangen</t>
    </r>
    <r>
      <rPr>
        <sz val="10"/>
        <rFont val="Arial"/>
        <family val="2"/>
      </rPr>
      <t xml:space="preserve"> Tabellenblätter für die Berichterstattung.</t>
    </r>
  </si>
  <si>
    <t>Informationsveranstaltungen gemäss Infomodul-Liste der GGG Migration</t>
  </si>
  <si>
    <r>
      <t xml:space="preserve">1b. Zielsetzung: </t>
    </r>
    <r>
      <rPr>
        <sz val="10"/>
        <rFont val="Arial"/>
        <family val="2"/>
      </rPr>
      <t>Was bewirkt das Projekt? Wie wird das Projekt durchgeführt? (</t>
    </r>
    <r>
      <rPr>
        <i/>
        <sz val="10"/>
        <rFont val="Arial"/>
        <family val="2"/>
      </rPr>
      <t>Max. 500 Zeichen</t>
    </r>
    <r>
      <rPr>
        <sz val="10"/>
        <rFont val="Arial"/>
        <family val="2"/>
      </rPr>
      <t>)</t>
    </r>
  </si>
  <si>
    <r>
      <t xml:space="preserve">10. Indikatoren     </t>
    </r>
    <r>
      <rPr>
        <sz val="10"/>
        <rFont val="Arial"/>
        <family val="2"/>
      </rPr>
      <t>Diese Dokumente sind Teil der Berichterstattung.</t>
    </r>
  </si>
  <si>
    <t>Dari/Farsi Sprachgruppe</t>
  </si>
  <si>
    <t>Erstsprache der Sprachgruppe(n)  - Mehrfachnennungen sind möglich</t>
  </si>
  <si>
    <t>Erstsprache der Sprachgruppe(n) ankreuzen - Mehrfachnennungen sind möglich</t>
  </si>
  <si>
    <t>Zur Berichterstattung müssen folgende Tabellenblätter ausgefüllt werden (orange):</t>
  </si>
  <si>
    <t>Fachstelle Integration und Antirassismus</t>
  </si>
  <si>
    <t>Gleichstellung und Diversität</t>
  </si>
  <si>
    <r>
      <t xml:space="preserve">u </t>
    </r>
    <r>
      <rPr>
        <b/>
        <sz val="8"/>
        <rFont val="Arial"/>
        <family val="2"/>
      </rPr>
      <t>Fachstelle Integration und Antirassismus</t>
    </r>
  </si>
  <si>
    <t>finanzielle Unterstützung bei der Fachstelle Integration und Antirassismus beantragen wollen, stehen andere Formulare zur Verfügung.</t>
  </si>
  <si>
    <r>
      <t xml:space="preserve">Andere </t>
    </r>
    <r>
      <rPr>
        <sz val="9"/>
        <rFont val="Arial"/>
        <family val="2"/>
      </rPr>
      <t>(Bitte beschreiben; nur nach Absprache mit Projektverantwortlichen der Fachstelle Integration und Antirassismus)</t>
    </r>
  </si>
  <si>
    <t>Im Rahmen der Projekteingabe ist der Zeitraum, aber noch nicht die genaue Termine der Informationsmodule anzugeben.</t>
  </si>
  <si>
    <t xml:space="preserve">Die Fachstelle Integration und Antirassismus ist stets vor der Veranstaltung über Ort und Zeitpunkt der Veranstaltung zu informieren. </t>
  </si>
  <si>
    <t>Die grauen Felder enthalten Ihren Text aus der Projekteingabe. Sie können diesen überschreiben, falls nötig.</t>
  </si>
  <si>
    <t>Einige Berechnungen erfolgen erst, wenn das Tabellenblatt "Infomodule geplant" ausgefüllt ist.</t>
  </si>
  <si>
    <t>Einige Berechnungen erfolgen erst, wenn das Tabellenblatt "Infomodule durchgeführt" ausgefüllt ist.</t>
  </si>
  <si>
    <t>GGG Migration stellt sich vor</t>
  </si>
  <si>
    <t>Zusammenleben in der Schweiz</t>
  </si>
  <si>
    <t>Sozialversicherungen</t>
  </si>
  <si>
    <t>Ausländer- und Integrationsrecht</t>
  </si>
  <si>
    <t>Familienplanung</t>
  </si>
  <si>
    <t>Gewalt in Ehe, Partnerschaft und Familie</t>
  </si>
  <si>
    <t>Gesundheitswegweiser Schweiz</t>
  </si>
  <si>
    <t>Depression und psychische Belastungen</t>
  </si>
  <si>
    <t>Als Patient/in im Universitätsspital Basel</t>
  </si>
  <si>
    <t>Name der Trägerschaft</t>
  </si>
  <si>
    <t>Ukrainisch</t>
  </si>
  <si>
    <t>Russisch</t>
  </si>
  <si>
    <t>RAV, Arbeitslosenkasse und Arbeitsrecht</t>
  </si>
  <si>
    <t>Gleichstellung Geschlechter und sex. Orientierungen</t>
  </si>
  <si>
    <t>Jemand ist verstorben – was tun?</t>
  </si>
  <si>
    <t>Abfall entsorgen – wie und wo?</t>
  </si>
  <si>
    <t>Alzheimer beider Basel</t>
  </si>
  <si>
    <t>Was ist eine Patientenverfügung?</t>
  </si>
  <si>
    <t>Farbcode Zeile 1:</t>
  </si>
  <si>
    <t>Gibt es Abweichungen oder Veränderungen im Projekt?</t>
  </si>
  <si>
    <t>Interne Befragung mittels Formular</t>
  </si>
  <si>
    <t>Willkommen im Quartier</t>
  </si>
  <si>
    <r>
      <t xml:space="preserve">9. Indikatoren   </t>
    </r>
    <r>
      <rPr>
        <sz val="10"/>
        <rFont val="Arial"/>
        <family val="2"/>
      </rPr>
      <t>Legen Sie die Dokumente der Berichterstattung bei.</t>
    </r>
  </si>
  <si>
    <t>Indikator Interne Befragung mittels Formular</t>
  </si>
  <si>
    <t>Indik. Interne Befragung mittels Formular</t>
  </si>
  <si>
    <t>Projekteingabe und Berichterstattung 2027</t>
  </si>
  <si>
    <t>Projekteingabe (bis spätestens 30.09.2026)</t>
  </si>
  <si>
    <t xml:space="preserve">spätestens 30. September 2026 an den Kanton Basel-Stadt, Fachstelle Integration und Antirassismus, Schneidergasse 7, 4051 Basel. </t>
  </si>
  <si>
    <t>Berichterstattung (bis spätestens 29.02.2028)</t>
  </si>
  <si>
    <t xml:space="preserve">spätestens 29. Februar 2028 an den Kanton Basel-Stadt, Fachstelle Integration und Antirassismus, Schneidergasse 7, 4051 Basel. </t>
  </si>
  <si>
    <t>Projekteingabe 2027</t>
  </si>
  <si>
    <t>Informationsmodule geplant 2027</t>
  </si>
  <si>
    <t>Version 09.06.2026</t>
  </si>
  <si>
    <t>Infomodul im Jahr 2027 ergänzt -&gt; Anpassung im "Excelkern" notwendig</t>
  </si>
  <si>
    <t>Infomodul im Jahr 2027 zwischen den beiden markierten Modulen gestrichen -&gt; Anpassung im "Excelkern" notwendig</t>
  </si>
  <si>
    <t>Infomodul im Jahr 2027 umbenannt -&gt; Anpassung im "Excelkern" notwendig</t>
  </si>
  <si>
    <t>Informationsmodule durchgeführt 2027</t>
  </si>
  <si>
    <t>Mein Kind ist in der Pubertät</t>
  </si>
  <si>
    <t>Krebs - Vorsorge und Früherkennung</t>
  </si>
  <si>
    <t>Pflege im Alter</t>
  </si>
  <si>
    <t>Berichterstattung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</si>
</sst>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d/mm/yy;@"/>
    <numFmt numFmtId="166" formatCode="[Blue]\ 0;[Red]\-0"/>
    <numFmt numFmtId="167" formatCode="[Blue]\ 0.0;[Red]\-0.0"/>
  </numFmts>
  <fonts count="36" x14ac:knownFonts="1">
    <font>
      <sz val="10"/>
      <name val="Arial"/>
    </font>
    <font>
      <i/>
      <sz val="10"/>
      <name val="Arial"/>
      <family val="2"/>
    </font>
    <font>
      <b/>
      <sz val="10"/>
      <name val="Arial"/>
      <family val="2"/>
    </font>
    <font>
      <sz val="10"/>
      <name val="Arial"/>
      <family val="2"/>
    </font>
    <font>
      <b/>
      <sz val="12"/>
      <name val="Arial"/>
      <family val="2"/>
    </font>
    <font>
      <sz val="14"/>
      <name val="Arial"/>
      <family val="2"/>
    </font>
    <font>
      <sz val="8"/>
      <name val="Arial"/>
      <family val="2"/>
    </font>
    <font>
      <b/>
      <sz val="8"/>
      <name val="Arial"/>
      <family val="2"/>
    </font>
    <font>
      <b/>
      <sz val="14"/>
      <name val="Arial"/>
      <family val="2"/>
    </font>
    <font>
      <sz val="12"/>
      <name val="Arial"/>
      <family val="2"/>
    </font>
    <font>
      <b/>
      <sz val="10"/>
      <color indexed="10"/>
      <name val="Arial"/>
      <family val="2"/>
    </font>
    <font>
      <sz val="10"/>
      <color indexed="23"/>
      <name val="Arial"/>
      <family val="2"/>
    </font>
    <font>
      <sz val="8"/>
      <name val="Arial"/>
      <family val="2"/>
    </font>
    <font>
      <b/>
      <sz val="11"/>
      <name val="Arial"/>
      <family val="2"/>
    </font>
    <font>
      <sz val="8"/>
      <name val="Wingdings 3"/>
      <family val="1"/>
      <charset val="2"/>
    </font>
    <font>
      <b/>
      <sz val="8"/>
      <name val="Wingdings 3"/>
      <family val="1"/>
      <charset val="2"/>
    </font>
    <font>
      <sz val="9"/>
      <name val="Arial"/>
      <family val="2"/>
    </font>
    <font>
      <b/>
      <sz val="10"/>
      <name val="Arial Narrow"/>
      <family val="2"/>
    </font>
    <font>
      <b/>
      <sz val="9"/>
      <name val="Arial Narrow"/>
      <family val="2"/>
    </font>
    <font>
      <sz val="8"/>
      <name val="Arial Narrow"/>
      <family val="2"/>
    </font>
    <font>
      <b/>
      <sz val="9"/>
      <name val="Arial"/>
      <family val="2"/>
    </font>
    <font>
      <sz val="9"/>
      <color indexed="23"/>
      <name val="Arial"/>
      <family val="2"/>
    </font>
    <font>
      <sz val="9"/>
      <color indexed="55"/>
      <name val="Arial"/>
      <family val="2"/>
    </font>
    <font>
      <b/>
      <sz val="10"/>
      <name val="Wingdings 3"/>
      <family val="1"/>
      <charset val="2"/>
    </font>
    <font>
      <b/>
      <sz val="12"/>
      <color indexed="30"/>
      <name val="Arial"/>
      <family val="2"/>
    </font>
    <font>
      <b/>
      <i/>
      <sz val="10"/>
      <color indexed="30"/>
      <name val="Arial"/>
      <family val="2"/>
    </font>
    <font>
      <b/>
      <sz val="10"/>
      <color indexed="51"/>
      <name val="Arial"/>
      <family val="2"/>
    </font>
    <font>
      <b/>
      <sz val="10"/>
      <color indexed="17"/>
      <name val="Arial"/>
      <family val="2"/>
    </font>
    <font>
      <u/>
      <sz val="10"/>
      <color theme="10"/>
      <name val="Arial"/>
      <family val="2"/>
    </font>
    <font>
      <b/>
      <i/>
      <sz val="10"/>
      <color rgb="FF0033CC"/>
      <name val="Arial"/>
      <family val="2"/>
    </font>
    <font>
      <b/>
      <i/>
      <sz val="10"/>
      <color rgb="FFFF0000"/>
      <name val="Arial"/>
      <family val="2"/>
    </font>
    <font>
      <b/>
      <i/>
      <sz val="10"/>
      <color rgb="FF0066CC"/>
      <name val="Arial"/>
      <family val="2"/>
    </font>
    <font>
      <b/>
      <sz val="10"/>
      <color rgb="FF0066CC"/>
      <name val="Arial"/>
      <family val="2"/>
    </font>
    <font>
      <b/>
      <sz val="10"/>
      <color rgb="FFFF0000"/>
      <name val="Arial"/>
      <family val="2"/>
    </font>
    <font>
      <i/>
      <sz val="8"/>
      <color rgb="FFFF0000"/>
      <name val="Arial"/>
      <family val="2"/>
    </font>
    <font>
      <sz val="10"/>
      <color rgb="FFFF0000"/>
      <name val="Arial"/>
      <family val="2"/>
    </font>
  </fonts>
  <fills count="15">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13"/>
        <bgColor indexed="64"/>
      </patternFill>
    </fill>
    <fill>
      <patternFill patternType="solid">
        <fgColor indexed="31"/>
        <bgColor indexed="64"/>
      </patternFill>
    </fill>
    <fill>
      <patternFill patternType="solid">
        <fgColor indexed="51"/>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6666FF"/>
        <bgColor indexed="64"/>
      </patternFill>
    </fill>
    <fill>
      <patternFill patternType="solid">
        <fgColor rgb="FFFF9933"/>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s>
  <borders count="41">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55"/>
      </left>
      <right/>
      <top/>
      <bottom/>
      <diagonal/>
    </border>
    <border>
      <left style="thin">
        <color indexed="47"/>
      </left>
      <right style="thin">
        <color indexed="47"/>
      </right>
      <top style="thin">
        <color indexed="47"/>
      </top>
      <bottom style="thin">
        <color indexed="47"/>
      </bottom>
      <diagonal/>
    </border>
    <border>
      <left/>
      <right/>
      <top style="thin">
        <color indexed="64"/>
      </top>
      <bottom style="thin">
        <color indexed="64"/>
      </bottom>
      <diagonal/>
    </border>
    <border>
      <left style="thin">
        <color indexed="47"/>
      </left>
      <right/>
      <top style="thin">
        <color indexed="47"/>
      </top>
      <bottom style="thin">
        <color indexed="47"/>
      </bottom>
      <diagonal/>
    </border>
    <border>
      <left/>
      <right/>
      <top style="thin">
        <color indexed="47"/>
      </top>
      <bottom style="thin">
        <color indexed="47"/>
      </bottom>
      <diagonal/>
    </border>
    <border>
      <left/>
      <right style="thin">
        <color indexed="47"/>
      </right>
      <top style="thin">
        <color indexed="47"/>
      </top>
      <bottom style="thin">
        <color indexed="47"/>
      </bottom>
      <diagonal/>
    </border>
    <border>
      <left style="thin">
        <color indexed="55"/>
      </left>
      <right style="thin">
        <color indexed="55"/>
      </right>
      <top style="thin">
        <color indexed="55"/>
      </top>
      <bottom style="thin">
        <color indexed="55"/>
      </bottom>
      <diagonal/>
    </border>
    <border>
      <left/>
      <right/>
      <top style="thin">
        <color indexed="55"/>
      </top>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55"/>
      </bottom>
      <diagonal/>
    </border>
    <border>
      <left style="thin">
        <color indexed="55"/>
      </left>
      <right style="thin">
        <color indexed="55"/>
      </right>
      <top style="thin">
        <color indexed="64"/>
      </top>
      <bottom/>
      <diagonal/>
    </border>
    <border>
      <left/>
      <right/>
      <top style="thin">
        <color indexed="55"/>
      </top>
      <bottom style="thin">
        <color indexed="55"/>
      </bottom>
      <diagonal/>
    </border>
    <border>
      <left/>
      <right/>
      <top style="thin">
        <color indexed="64"/>
      </top>
      <bottom style="thin">
        <color indexed="55"/>
      </bottom>
      <diagonal/>
    </border>
    <border>
      <left/>
      <right/>
      <top style="thin">
        <color indexed="64"/>
      </top>
      <bottom style="thin">
        <color indexed="47"/>
      </bottom>
      <diagonal/>
    </border>
    <border>
      <left style="thin">
        <color indexed="64"/>
      </left>
      <right style="thin">
        <color indexed="64"/>
      </right>
      <top style="thin">
        <color indexed="64"/>
      </top>
      <bottom style="thin">
        <color indexed="64"/>
      </bottom>
      <diagonal/>
    </border>
    <border>
      <left/>
      <right style="thin">
        <color indexed="55"/>
      </right>
      <top/>
      <bottom/>
      <diagonal/>
    </border>
    <border>
      <left style="thin">
        <color indexed="55"/>
      </left>
      <right style="thin">
        <color indexed="55"/>
      </right>
      <top/>
      <bottom style="thin">
        <color indexed="55"/>
      </bottom>
      <diagonal/>
    </border>
    <border>
      <left style="thin">
        <color indexed="55"/>
      </left>
      <right/>
      <top style="thin">
        <color indexed="64"/>
      </top>
      <bottom style="thin">
        <color indexed="55"/>
      </bottom>
      <diagonal/>
    </border>
    <border>
      <left/>
      <right style="thin">
        <color indexed="55"/>
      </right>
      <top style="thin">
        <color indexed="64"/>
      </top>
      <bottom style="thin">
        <color indexed="55"/>
      </bottom>
      <diagonal/>
    </border>
    <border>
      <left style="thin">
        <color rgb="FFFFC000"/>
      </left>
      <right style="thin">
        <color rgb="FFFFC000"/>
      </right>
      <top style="thin">
        <color rgb="FFFFC000"/>
      </top>
      <bottom style="thin">
        <color rgb="FFFFC000"/>
      </bottom>
      <diagonal/>
    </border>
    <border>
      <left style="thick">
        <color rgb="FF0000FF"/>
      </left>
      <right/>
      <top/>
      <bottom/>
      <diagonal/>
    </border>
    <border>
      <left style="thin">
        <color rgb="FFFFC000"/>
      </left>
      <right/>
      <top style="thin">
        <color rgb="FFFFC000"/>
      </top>
      <bottom style="thin">
        <color rgb="FFFFC000"/>
      </bottom>
      <diagonal/>
    </border>
    <border>
      <left/>
      <right/>
      <top style="thin">
        <color rgb="FFFFC000"/>
      </top>
      <bottom style="thin">
        <color rgb="FFFFC000"/>
      </bottom>
      <diagonal/>
    </border>
    <border>
      <left/>
      <right style="thin">
        <color rgb="FFFFC000"/>
      </right>
      <top style="thin">
        <color rgb="FFFFC000"/>
      </top>
      <bottom style="thin">
        <color rgb="FFFFC000"/>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style="thin">
        <color rgb="FFFFFFCC"/>
      </right>
      <top style="thin">
        <color indexed="47"/>
      </top>
      <bottom style="thin">
        <color indexed="47"/>
      </bottom>
      <diagonal/>
    </border>
    <border>
      <left/>
      <right/>
      <top style="thin">
        <color indexed="64"/>
      </top>
      <bottom style="thin">
        <color rgb="FFFFC000"/>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4">
    <xf numFmtId="0" fontId="0" fillId="0" borderId="0"/>
    <xf numFmtId="0" fontId="28" fillId="0" borderId="0" applyNumberFormat="0" applyFill="0" applyBorder="0" applyAlignment="0" applyProtection="0">
      <alignment vertical="top"/>
      <protection locked="0"/>
    </xf>
    <xf numFmtId="0" fontId="3" fillId="0" borderId="0"/>
    <xf numFmtId="0" fontId="3" fillId="0" borderId="0"/>
  </cellStyleXfs>
  <cellXfs count="374">
    <xf numFmtId="0" fontId="0" fillId="0" borderId="0" xfId="0"/>
    <xf numFmtId="0" fontId="3" fillId="0" borderId="0" xfId="0" applyFont="1"/>
    <xf numFmtId="0" fontId="0" fillId="2" borderId="0" xfId="0" applyFill="1" applyAlignment="1">
      <alignment vertical="center"/>
    </xf>
    <xf numFmtId="0" fontId="3" fillId="2" borderId="0" xfId="0" applyFont="1" applyFill="1" applyAlignment="1">
      <alignment vertical="center"/>
    </xf>
    <xf numFmtId="0" fontId="0" fillId="0" borderId="0" xfId="0" applyAlignment="1">
      <alignment vertical="center"/>
    </xf>
    <xf numFmtId="0" fontId="4" fillId="2" borderId="0" xfId="0" applyFont="1" applyFill="1" applyBorder="1" applyAlignment="1">
      <alignment vertical="center"/>
    </xf>
    <xf numFmtId="0" fontId="0" fillId="2" borderId="0" xfId="0" applyFill="1" applyBorder="1" applyAlignment="1">
      <alignment vertical="center"/>
    </xf>
    <xf numFmtId="0" fontId="5" fillId="2" borderId="0" xfId="0" applyFont="1" applyFill="1" applyBorder="1" applyAlignment="1">
      <alignment vertical="center"/>
    </xf>
    <xf numFmtId="0" fontId="3" fillId="2" borderId="0" xfId="0" applyFont="1" applyFill="1" applyBorder="1" applyAlignment="1">
      <alignment vertical="center"/>
    </xf>
    <xf numFmtId="0" fontId="2" fillId="2" borderId="0" xfId="0" applyFont="1" applyFill="1" applyBorder="1" applyAlignment="1">
      <alignment vertical="center"/>
    </xf>
    <xf numFmtId="0" fontId="0" fillId="0" borderId="0" xfId="0" applyBorder="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0" fillId="2" borderId="0" xfId="0" applyFill="1" applyBorder="1" applyAlignment="1">
      <alignment horizontal="center"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Border="1" applyAlignment="1">
      <alignment horizontal="center" vertical="center"/>
    </xf>
    <xf numFmtId="0" fontId="3" fillId="2" borderId="0" xfId="0" applyFont="1" applyFill="1" applyBorder="1" applyAlignment="1">
      <alignment horizontal="right" vertical="center"/>
    </xf>
    <xf numFmtId="0" fontId="4" fillId="2" borderId="1" xfId="0" applyFont="1"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5" fillId="2" borderId="4" xfId="0" applyFont="1" applyFill="1" applyBorder="1" applyAlignment="1">
      <alignment vertical="center"/>
    </xf>
    <xf numFmtId="0" fontId="0" fillId="2" borderId="4" xfId="0" applyFill="1" applyBorder="1" applyAlignment="1">
      <alignment vertical="center"/>
    </xf>
    <xf numFmtId="0" fontId="3" fillId="2" borderId="4" xfId="0" applyFont="1"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4" fillId="2" borderId="8" xfId="0" applyFont="1" applyFill="1" applyBorder="1" applyAlignment="1">
      <alignment vertical="center"/>
    </xf>
    <xf numFmtId="0" fontId="2" fillId="2" borderId="4" xfId="0" applyFont="1" applyFill="1" applyBorder="1" applyAlignment="1">
      <alignment vertical="center"/>
    </xf>
    <xf numFmtId="0" fontId="0" fillId="2" borderId="8" xfId="0" applyFill="1" applyBorder="1" applyAlignment="1">
      <alignment vertical="center"/>
    </xf>
    <xf numFmtId="0" fontId="3" fillId="2" borderId="0" xfId="0" applyFont="1" applyFill="1" applyBorder="1" applyAlignment="1">
      <alignment horizontal="left" vertical="center"/>
    </xf>
    <xf numFmtId="0" fontId="3" fillId="2" borderId="3" xfId="0" applyFont="1" applyFill="1" applyBorder="1" applyAlignment="1">
      <alignment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9" fillId="2" borderId="4" xfId="0" applyFont="1" applyFill="1" applyBorder="1" applyAlignment="1">
      <alignment vertical="center"/>
    </xf>
    <xf numFmtId="0" fontId="2" fillId="2" borderId="8" xfId="0" applyFont="1" applyFill="1" applyBorder="1" applyAlignment="1">
      <alignment vertical="center"/>
    </xf>
    <xf numFmtId="0" fontId="11" fillId="2" borderId="0" xfId="0" applyFont="1" applyFill="1" applyBorder="1" applyAlignment="1">
      <alignment horizontal="left" vertical="center"/>
    </xf>
    <xf numFmtId="0" fontId="2" fillId="2" borderId="0" xfId="0" applyFont="1" applyFill="1" applyBorder="1" applyAlignment="1">
      <alignment horizontal="left" vertical="center"/>
    </xf>
    <xf numFmtId="0" fontId="11" fillId="2" borderId="9" xfId="0" applyFont="1" applyFill="1" applyBorder="1" applyAlignment="1">
      <alignment horizontal="left" vertical="center"/>
    </xf>
    <xf numFmtId="0" fontId="3" fillId="2" borderId="0" xfId="0" applyFont="1" applyFill="1" applyBorder="1" applyAlignment="1">
      <alignment vertical="center" wrapText="1"/>
    </xf>
    <xf numFmtId="0" fontId="2" fillId="2" borderId="6" xfId="0" applyFont="1" applyFill="1" applyBorder="1" applyAlignment="1">
      <alignment vertical="center"/>
    </xf>
    <xf numFmtId="1" fontId="0" fillId="3" borderId="10" xfId="0" applyNumberFormat="1" applyFill="1" applyBorder="1" applyAlignment="1">
      <alignment horizontal="center" vertical="center"/>
    </xf>
    <xf numFmtId="0" fontId="3" fillId="2" borderId="1" xfId="0" applyFont="1" applyFill="1" applyBorder="1" applyAlignment="1">
      <alignment vertical="center"/>
    </xf>
    <xf numFmtId="0" fontId="0" fillId="3" borderId="10" xfId="0" applyNumberFormat="1" applyFill="1" applyBorder="1" applyAlignment="1">
      <alignment horizontal="center" vertical="center"/>
    </xf>
    <xf numFmtId="0" fontId="0" fillId="2" borderId="0" xfId="0" applyFill="1" applyAlignment="1">
      <alignment vertical="center" wrapText="1"/>
    </xf>
    <xf numFmtId="0" fontId="14" fillId="2" borderId="0" xfId="0" applyFont="1" applyFill="1" applyAlignment="1">
      <alignment horizontal="right" vertical="center"/>
    </xf>
    <xf numFmtId="0" fontId="13" fillId="2" borderId="0" xfId="0" applyFont="1" applyFill="1" applyAlignment="1">
      <alignment vertical="center"/>
    </xf>
    <xf numFmtId="0" fontId="3" fillId="2" borderId="0" xfId="0" applyFont="1" applyFill="1" applyBorder="1" applyAlignment="1">
      <alignment vertical="top" wrapText="1"/>
    </xf>
    <xf numFmtId="0" fontId="2" fillId="2" borderId="0" xfId="0" applyFont="1" applyFill="1" applyBorder="1" applyAlignment="1">
      <alignment horizontal="center" vertical="center"/>
    </xf>
    <xf numFmtId="0" fontId="0" fillId="2" borderId="0" xfId="0" applyFill="1" applyAlignment="1"/>
    <xf numFmtId="0" fontId="2" fillId="2" borderId="8" xfId="0" applyFont="1" applyFill="1" applyBorder="1" applyAlignment="1"/>
    <xf numFmtId="0" fontId="0" fillId="2" borderId="2" xfId="0" applyFill="1" applyBorder="1" applyAlignment="1"/>
    <xf numFmtId="0" fontId="4" fillId="2" borderId="1" xfId="0" applyFont="1" applyFill="1" applyBorder="1" applyAlignment="1"/>
    <xf numFmtId="0" fontId="3" fillId="0" borderId="1" xfId="0" applyFont="1" applyBorder="1" applyAlignment="1"/>
    <xf numFmtId="0" fontId="3" fillId="2" borderId="1" xfId="0" applyFont="1" applyFill="1" applyBorder="1" applyAlignment="1"/>
    <xf numFmtId="0" fontId="0" fillId="2" borderId="1" xfId="0" applyFill="1" applyBorder="1" applyAlignment="1"/>
    <xf numFmtId="0" fontId="3" fillId="2" borderId="0" xfId="0" applyFont="1" applyFill="1" applyBorder="1" applyAlignment="1">
      <alignment vertical="top"/>
    </xf>
    <xf numFmtId="0" fontId="0" fillId="2" borderId="11" xfId="0" applyFill="1" applyBorder="1" applyAlignment="1">
      <alignment vertical="center"/>
    </xf>
    <xf numFmtId="0" fontId="15" fillId="2" borderId="0" xfId="0" applyFont="1" applyFill="1" applyAlignment="1">
      <alignment horizontal="right" vertical="center" indent="3"/>
    </xf>
    <xf numFmtId="0" fontId="15" fillId="2" borderId="0" xfId="0" applyFont="1" applyFill="1" applyAlignment="1">
      <alignment horizontal="left" vertical="center"/>
    </xf>
    <xf numFmtId="0" fontId="6" fillId="2" borderId="0" xfId="0" applyFont="1" applyFill="1" applyAlignment="1">
      <alignment horizontal="left" vertical="center" indent="2"/>
    </xf>
    <xf numFmtId="0" fontId="13" fillId="2" borderId="0" xfId="0" applyFont="1" applyFill="1" applyAlignment="1">
      <alignment horizontal="left" vertical="center" indent="2"/>
    </xf>
    <xf numFmtId="164" fontId="0" fillId="3" borderId="10" xfId="0" applyNumberFormat="1" applyFill="1" applyBorder="1" applyAlignment="1">
      <alignment horizontal="center" vertical="center"/>
    </xf>
    <xf numFmtId="0" fontId="8" fillId="2" borderId="0" xfId="0" applyFont="1" applyFill="1" applyAlignment="1">
      <alignment vertical="center"/>
    </xf>
    <xf numFmtId="0" fontId="11" fillId="3" borderId="12" xfId="0" applyFont="1" applyFill="1" applyBorder="1" applyAlignment="1">
      <alignment horizontal="left" vertical="center"/>
    </xf>
    <xf numFmtId="1" fontId="0" fillId="3" borderId="13" xfId="0" applyNumberFormat="1" applyFill="1" applyBorder="1" applyAlignment="1">
      <alignment horizontal="left" vertical="center"/>
    </xf>
    <xf numFmtId="0" fontId="11" fillId="3" borderId="13" xfId="0" applyFont="1" applyFill="1" applyBorder="1" applyAlignment="1">
      <alignment horizontal="left" vertical="center"/>
    </xf>
    <xf numFmtId="0" fontId="11" fillId="3" borderId="14" xfId="0" applyFont="1" applyFill="1" applyBorder="1" applyAlignment="1">
      <alignment horizontal="left" vertical="center"/>
    </xf>
    <xf numFmtId="0" fontId="2" fillId="3" borderId="14" xfId="0" applyFont="1" applyFill="1" applyBorder="1" applyAlignment="1">
      <alignment vertical="center"/>
    </xf>
    <xf numFmtId="0" fontId="3" fillId="0" borderId="15" xfId="0" applyFont="1" applyBorder="1" applyAlignment="1" applyProtection="1">
      <alignment horizontal="center" vertical="center"/>
      <protection locked="0"/>
    </xf>
    <xf numFmtId="0" fontId="16" fillId="2" borderId="15" xfId="0" applyFont="1" applyFill="1" applyBorder="1" applyAlignment="1" applyProtection="1">
      <alignment horizontal="left" vertical="center" shrinkToFit="1"/>
      <protection locked="0"/>
    </xf>
    <xf numFmtId="0" fontId="3" fillId="0" borderId="0" xfId="0" applyFont="1" applyAlignment="1">
      <alignment horizontal="center" textRotation="90" wrapText="1"/>
    </xf>
    <xf numFmtId="0" fontId="0" fillId="0" borderId="0" xfId="0" applyAlignment="1">
      <alignment horizontal="center" textRotation="90" wrapText="1"/>
    </xf>
    <xf numFmtId="0" fontId="0" fillId="4" borderId="0" xfId="0" applyFill="1"/>
    <xf numFmtId="0" fontId="0" fillId="5" borderId="0" xfId="0" applyFill="1"/>
    <xf numFmtId="0" fontId="0" fillId="6" borderId="0" xfId="0" applyFill="1"/>
    <xf numFmtId="0" fontId="0" fillId="5" borderId="0" xfId="0" applyFill="1" applyAlignment="1">
      <alignment horizontal="center"/>
    </xf>
    <xf numFmtId="0" fontId="18" fillId="2" borderId="15" xfId="0" applyFont="1" applyFill="1" applyBorder="1" applyAlignment="1">
      <alignment horizontal="center" vertical="center" wrapText="1"/>
    </xf>
    <xf numFmtId="1" fontId="0" fillId="5" borderId="0" xfId="0" applyNumberFormat="1" applyFill="1"/>
    <xf numFmtId="165" fontId="16" fillId="2" borderId="15" xfId="0" applyNumberFormat="1" applyFont="1" applyFill="1" applyBorder="1" applyAlignment="1" applyProtection="1">
      <alignment horizontal="center" vertical="center"/>
      <protection locked="0"/>
    </xf>
    <xf numFmtId="0" fontId="16" fillId="2" borderId="15" xfId="0" applyFont="1" applyFill="1" applyBorder="1" applyAlignment="1" applyProtection="1">
      <alignment horizontal="center" vertical="center"/>
      <protection locked="0"/>
    </xf>
    <xf numFmtId="0" fontId="20" fillId="2" borderId="0" xfId="0" applyFont="1" applyFill="1" applyBorder="1" applyAlignment="1">
      <alignment vertical="center"/>
    </xf>
    <xf numFmtId="0" fontId="16" fillId="2" borderId="0" xfId="0" applyFont="1" applyFill="1" applyAlignment="1">
      <alignment vertical="center"/>
    </xf>
    <xf numFmtId="0" fontId="21" fillId="2" borderId="9" xfId="0" applyFont="1" applyFill="1" applyBorder="1" applyAlignment="1">
      <alignment horizontal="left" vertical="center"/>
    </xf>
    <xf numFmtId="0" fontId="22" fillId="2" borderId="0" xfId="0" applyFont="1" applyFill="1" applyBorder="1" applyAlignment="1">
      <alignment vertical="center"/>
    </xf>
    <xf numFmtId="0" fontId="20" fillId="2" borderId="0" xfId="0" applyFont="1" applyFill="1" applyAlignment="1">
      <alignment vertical="center"/>
    </xf>
    <xf numFmtId="0" fontId="23" fillId="2" borderId="0" xfId="0" applyFont="1" applyFill="1" applyAlignment="1">
      <alignment horizontal="right" vertical="center" indent="3"/>
    </xf>
    <xf numFmtId="0" fontId="2" fillId="2" borderId="0" xfId="0" applyFont="1" applyFill="1" applyAlignment="1">
      <alignment vertical="center"/>
    </xf>
    <xf numFmtId="0" fontId="0" fillId="2" borderId="0" xfId="0" applyFill="1" applyAlignment="1" applyProtection="1">
      <alignment vertical="center"/>
    </xf>
    <xf numFmtId="0" fontId="17" fillId="2" borderId="0" xfId="0" applyFont="1" applyFill="1" applyBorder="1" applyAlignment="1" applyProtection="1">
      <alignment horizontal="center" vertical="center" wrapText="1"/>
    </xf>
    <xf numFmtId="0" fontId="16" fillId="2" borderId="0" xfId="0" applyFont="1" applyFill="1" applyBorder="1" applyAlignment="1" applyProtection="1">
      <alignment horizontal="left" vertical="center" shrinkToFit="1"/>
    </xf>
    <xf numFmtId="0" fontId="16" fillId="2" borderId="0" xfId="0" applyFont="1" applyFill="1" applyAlignment="1" applyProtection="1">
      <alignment vertical="center"/>
    </xf>
    <xf numFmtId="0" fontId="16" fillId="2" borderId="16" xfId="0" applyFont="1" applyFill="1" applyBorder="1" applyAlignment="1" applyProtection="1">
      <alignment horizontal="left" vertical="center" shrinkToFit="1"/>
    </xf>
    <xf numFmtId="165" fontId="16" fillId="2" borderId="16" xfId="0" applyNumberFormat="1" applyFont="1" applyFill="1" applyBorder="1" applyAlignment="1" applyProtection="1">
      <alignment horizontal="center" vertical="center"/>
    </xf>
    <xf numFmtId="2" fontId="16" fillId="2" borderId="16" xfId="0" applyNumberFormat="1" applyFont="1" applyFill="1" applyBorder="1" applyAlignment="1" applyProtection="1">
      <alignment horizontal="center" vertical="center"/>
    </xf>
    <xf numFmtId="0" fontId="16" fillId="2" borderId="16" xfId="0" applyFont="1" applyFill="1" applyBorder="1" applyAlignment="1" applyProtection="1">
      <alignment horizontal="center" vertical="center"/>
    </xf>
    <xf numFmtId="2" fontId="0" fillId="0" borderId="0" xfId="0" applyNumberFormat="1" applyAlignment="1">
      <alignment vertical="center"/>
    </xf>
    <xf numFmtId="0" fontId="3" fillId="0" borderId="17" xfId="0" applyFont="1" applyBorder="1" applyAlignment="1" applyProtection="1">
      <alignment horizontal="center" vertical="center"/>
      <protection locked="0"/>
    </xf>
    <xf numFmtId="0" fontId="16" fillId="2" borderId="18" xfId="0" applyFont="1" applyFill="1" applyBorder="1" applyAlignment="1" applyProtection="1">
      <alignment horizontal="left" vertical="center" shrinkToFit="1"/>
      <protection locked="0"/>
    </xf>
    <xf numFmtId="0" fontId="0" fillId="0" borderId="0" xfId="0" applyBorder="1" applyAlignment="1">
      <alignment horizontal="left" vertical="top" wrapText="1"/>
    </xf>
    <xf numFmtId="0" fontId="16" fillId="2" borderId="19" xfId="0" applyFont="1" applyFill="1" applyBorder="1" applyAlignment="1" applyProtection="1">
      <alignment horizontal="left" vertical="center" shrinkToFit="1"/>
    </xf>
    <xf numFmtId="165" fontId="16" fillId="2" borderId="19" xfId="0" applyNumberFormat="1" applyFont="1" applyFill="1" applyBorder="1" applyAlignment="1" applyProtection="1">
      <alignment horizontal="center" vertical="center"/>
    </xf>
    <xf numFmtId="2" fontId="16" fillId="2" borderId="19" xfId="0" applyNumberFormat="1" applyFont="1" applyFill="1" applyBorder="1" applyAlignment="1" applyProtection="1">
      <alignment horizontal="center" vertical="center"/>
    </xf>
    <xf numFmtId="0" fontId="16" fillId="2" borderId="19" xfId="0" applyFont="1" applyFill="1" applyBorder="1" applyAlignment="1" applyProtection="1">
      <alignment horizontal="center" vertical="center"/>
    </xf>
    <xf numFmtId="0" fontId="0" fillId="7" borderId="0" xfId="0" applyFill="1" applyAlignment="1" applyProtection="1">
      <alignment vertical="center"/>
    </xf>
    <xf numFmtId="0" fontId="17" fillId="7" borderId="0" xfId="0" applyFont="1" applyFill="1" applyBorder="1" applyAlignment="1" applyProtection="1">
      <alignment horizontal="center" vertical="center" wrapText="1"/>
    </xf>
    <xf numFmtId="0" fontId="16" fillId="7" borderId="0" xfId="0" applyFont="1" applyFill="1" applyBorder="1" applyAlignment="1" applyProtection="1">
      <alignment horizontal="left" vertical="center" shrinkToFit="1"/>
    </xf>
    <xf numFmtId="0" fontId="10" fillId="7" borderId="0" xfId="0" applyFont="1" applyFill="1" applyAlignment="1" applyProtection="1">
      <alignment horizontal="left" vertical="center"/>
    </xf>
    <xf numFmtId="0" fontId="16" fillId="7" borderId="0" xfId="0" applyFont="1" applyFill="1" applyBorder="1" applyAlignment="1" applyProtection="1">
      <alignment horizontal="center" vertical="center"/>
    </xf>
    <xf numFmtId="0" fontId="16" fillId="7" borderId="0" xfId="0" applyFont="1" applyFill="1" applyAlignment="1" applyProtection="1">
      <alignment vertical="center"/>
    </xf>
    <xf numFmtId="0" fontId="0" fillId="7" borderId="0" xfId="0" applyFill="1" applyAlignment="1">
      <alignment horizontal="left" vertical="center"/>
    </xf>
    <xf numFmtId="0" fontId="0" fillId="7" borderId="0" xfId="0" applyFill="1" applyAlignment="1">
      <alignment vertical="center"/>
    </xf>
    <xf numFmtId="0" fontId="0" fillId="7" borderId="0" xfId="0" applyFill="1" applyAlignment="1">
      <alignment vertical="center"/>
    </xf>
    <xf numFmtId="0" fontId="20" fillId="2" borderId="0" xfId="0" applyFont="1" applyFill="1" applyBorder="1" applyAlignment="1"/>
    <xf numFmtId="0" fontId="21" fillId="2" borderId="9" xfId="0" applyFont="1" applyFill="1" applyBorder="1" applyAlignment="1">
      <alignment horizontal="left"/>
    </xf>
    <xf numFmtId="0" fontId="16" fillId="2" borderId="0" xfId="0" applyFont="1" applyFill="1" applyBorder="1" applyAlignment="1" applyProtection="1">
      <alignment horizontal="left" shrinkToFit="1"/>
    </xf>
    <xf numFmtId="0" fontId="16" fillId="7" borderId="0" xfId="0" applyFont="1" applyFill="1" applyBorder="1" applyAlignment="1" applyProtection="1">
      <alignment horizontal="left" shrinkToFit="1"/>
    </xf>
    <xf numFmtId="0" fontId="16" fillId="2" borderId="0" xfId="0" applyFont="1" applyFill="1" applyAlignment="1" applyProtection="1"/>
    <xf numFmtId="0" fontId="16" fillId="2" borderId="0" xfId="0" applyFont="1" applyFill="1" applyAlignment="1"/>
    <xf numFmtId="0" fontId="3" fillId="2" borderId="0" xfId="0" applyFont="1" applyFill="1" applyAlignment="1">
      <alignment horizontal="right" vertical="center" indent="1"/>
    </xf>
    <xf numFmtId="0" fontId="2" fillId="2" borderId="0" xfId="0" applyFont="1" applyFill="1" applyBorder="1" applyAlignment="1">
      <alignment horizontal="right" vertical="center" indent="1"/>
    </xf>
    <xf numFmtId="0" fontId="20" fillId="2" borderId="0" xfId="0" applyFont="1" applyFill="1" applyBorder="1" applyAlignment="1">
      <alignment horizontal="right" vertical="center" indent="1"/>
    </xf>
    <xf numFmtId="0" fontId="20" fillId="2" borderId="0" xfId="0" applyFont="1" applyFill="1" applyAlignment="1">
      <alignment horizontal="right" vertical="center" indent="1"/>
    </xf>
    <xf numFmtId="0" fontId="2" fillId="2" borderId="0" xfId="0" applyFont="1" applyFill="1" applyBorder="1" applyAlignment="1">
      <alignment vertical="top"/>
    </xf>
    <xf numFmtId="0" fontId="1" fillId="2" borderId="0" xfId="0" applyFont="1" applyFill="1" applyAlignment="1">
      <alignment vertical="center"/>
    </xf>
    <xf numFmtId="0" fontId="2" fillId="2" borderId="0" xfId="0" applyFont="1" applyFill="1" applyBorder="1" applyAlignment="1">
      <alignment horizontal="center" vertical="top"/>
    </xf>
    <xf numFmtId="0" fontId="3" fillId="0" borderId="15" xfId="0" applyFont="1" applyFill="1" applyBorder="1" applyAlignment="1" applyProtection="1">
      <alignment horizontal="center" vertical="center"/>
      <protection locked="0"/>
    </xf>
    <xf numFmtId="0" fontId="3" fillId="8" borderId="15" xfId="0" applyFont="1" applyFill="1" applyBorder="1" applyAlignment="1" applyProtection="1">
      <alignment horizontal="center" vertical="center"/>
      <protection locked="0"/>
    </xf>
    <xf numFmtId="0" fontId="16" fillId="8" borderId="15" xfId="0" applyFont="1" applyFill="1" applyBorder="1" applyAlignment="1" applyProtection="1">
      <alignment horizontal="left" vertical="center" shrinkToFit="1"/>
      <protection locked="0"/>
    </xf>
    <xf numFmtId="0" fontId="29" fillId="2" borderId="0" xfId="0" applyFont="1" applyFill="1" applyAlignment="1">
      <alignment vertical="center"/>
    </xf>
    <xf numFmtId="166" fontId="0" fillId="3" borderId="10" xfId="0" applyNumberFormat="1" applyFill="1" applyBorder="1" applyAlignment="1">
      <alignment horizontal="center" vertical="center"/>
    </xf>
    <xf numFmtId="167" fontId="0" fillId="3" borderId="10" xfId="0" applyNumberFormat="1" applyFill="1" applyBorder="1" applyAlignment="1">
      <alignment horizontal="center" vertical="center"/>
    </xf>
    <xf numFmtId="0" fontId="3" fillId="9" borderId="29" xfId="0" applyFont="1" applyFill="1" applyBorder="1" applyAlignment="1" applyProtection="1">
      <alignment horizontal="center" vertical="center"/>
    </xf>
    <xf numFmtId="0" fontId="30" fillId="2" borderId="0" xfId="0" applyFont="1" applyFill="1" applyBorder="1" applyAlignment="1">
      <alignment vertical="center"/>
    </xf>
    <xf numFmtId="0" fontId="11" fillId="7" borderId="0" xfId="0" applyFont="1" applyFill="1" applyBorder="1" applyAlignment="1">
      <alignment horizontal="left" vertical="center"/>
    </xf>
    <xf numFmtId="0" fontId="0" fillId="7" borderId="0" xfId="0" applyFill="1" applyBorder="1" applyAlignment="1">
      <alignment vertical="center"/>
    </xf>
    <xf numFmtId="0" fontId="10" fillId="7" borderId="0" xfId="0" applyFont="1" applyFill="1" applyAlignment="1">
      <alignment vertical="center"/>
    </xf>
    <xf numFmtId="0" fontId="2" fillId="2" borderId="0" xfId="0" applyFont="1" applyFill="1" applyBorder="1" applyAlignment="1">
      <alignment horizontal="center"/>
    </xf>
    <xf numFmtId="0" fontId="3" fillId="7" borderId="0" xfId="0" applyFont="1" applyFill="1" applyBorder="1" applyAlignment="1">
      <alignment vertical="center"/>
    </xf>
    <xf numFmtId="0" fontId="0" fillId="7" borderId="3" xfId="0" applyFill="1" applyBorder="1" applyAlignment="1">
      <alignment vertical="center"/>
    </xf>
    <xf numFmtId="0" fontId="31" fillId="7" borderId="0" xfId="0" applyFont="1" applyFill="1" applyBorder="1" applyAlignment="1">
      <alignment vertical="center"/>
    </xf>
    <xf numFmtId="0" fontId="32" fillId="2" borderId="0" xfId="0" applyFont="1" applyFill="1" applyBorder="1" applyAlignment="1">
      <alignment vertical="center"/>
    </xf>
    <xf numFmtId="0" fontId="3" fillId="2" borderId="8" xfId="0" applyFont="1" applyFill="1" applyBorder="1" applyAlignment="1">
      <alignment vertical="center"/>
    </xf>
    <xf numFmtId="0" fontId="25" fillId="2" borderId="0" xfId="0" applyFont="1" applyFill="1" applyBorder="1" applyAlignment="1">
      <alignment vertical="center"/>
    </xf>
    <xf numFmtId="0" fontId="3" fillId="2" borderId="5" xfId="0" applyFont="1" applyFill="1" applyBorder="1" applyAlignment="1">
      <alignment vertical="center"/>
    </xf>
    <xf numFmtId="0" fontId="30" fillId="2" borderId="0" xfId="0" applyFont="1" applyFill="1" applyBorder="1" applyAlignment="1">
      <alignment vertical="center"/>
    </xf>
    <xf numFmtId="0" fontId="33" fillId="2" borderId="0" xfId="0" applyFont="1" applyFill="1" applyAlignment="1">
      <alignment vertical="center"/>
    </xf>
    <xf numFmtId="0" fontId="29" fillId="2" borderId="0" xfId="0" applyFont="1" applyFill="1" applyAlignment="1"/>
    <xf numFmtId="0" fontId="3" fillId="2" borderId="0" xfId="0" applyFont="1" applyFill="1" applyBorder="1" applyAlignment="1"/>
    <xf numFmtId="0" fontId="0" fillId="7" borderId="0" xfId="0" applyFill="1" applyAlignment="1" applyProtection="1"/>
    <xf numFmtId="0" fontId="17" fillId="2" borderId="0" xfId="0" applyFont="1" applyFill="1" applyBorder="1" applyAlignment="1" applyProtection="1">
      <alignment horizontal="center" wrapText="1"/>
    </xf>
    <xf numFmtId="0" fontId="0" fillId="5" borderId="0" xfId="0" applyFill="1" applyAlignment="1"/>
    <xf numFmtId="164" fontId="0" fillId="5" borderId="0" xfId="0" applyNumberFormat="1" applyFill="1"/>
    <xf numFmtId="0" fontId="0" fillId="0" borderId="0" xfId="0" applyAlignment="1"/>
    <xf numFmtId="0" fontId="0" fillId="5" borderId="0" xfId="0" applyNumberFormat="1" applyFill="1"/>
    <xf numFmtId="0" fontId="3" fillId="0" borderId="30" xfId="0" applyFont="1" applyBorder="1" applyAlignment="1">
      <alignment horizontal="center" textRotation="90" wrapText="1"/>
    </xf>
    <xf numFmtId="0" fontId="0" fillId="5" borderId="30" xfId="0" applyFill="1" applyBorder="1" applyAlignment="1">
      <alignment horizontal="center"/>
    </xf>
    <xf numFmtId="0" fontId="3" fillId="0" borderId="0" xfId="0" applyFont="1" applyFill="1" applyAlignment="1">
      <alignment horizontal="center" textRotation="90" wrapText="1"/>
    </xf>
    <xf numFmtId="0" fontId="0" fillId="10" borderId="0" xfId="0" applyFill="1" applyAlignment="1">
      <alignment horizontal="center"/>
    </xf>
    <xf numFmtId="0" fontId="0" fillId="11" borderId="0" xfId="0" applyFill="1"/>
    <xf numFmtId="0" fontId="22" fillId="0" borderId="0" xfId="0" applyFont="1" applyFill="1" applyBorder="1" applyAlignment="1">
      <alignment vertical="center"/>
    </xf>
    <xf numFmtId="0" fontId="3" fillId="7" borderId="0" xfId="0" applyFont="1" applyFill="1" applyBorder="1" applyAlignment="1">
      <alignment vertical="center"/>
    </xf>
    <xf numFmtId="0" fontId="34" fillId="2" borderId="0" xfId="0" applyFont="1" applyFill="1" applyBorder="1" applyAlignment="1">
      <alignment horizontal="left" vertical="center"/>
    </xf>
    <xf numFmtId="0" fontId="11" fillId="7" borderId="9" xfId="0" applyFont="1" applyFill="1" applyBorder="1" applyAlignment="1">
      <alignment horizontal="left" vertical="center"/>
    </xf>
    <xf numFmtId="0" fontId="0" fillId="0" borderId="0" xfId="0" applyFill="1"/>
    <xf numFmtId="0" fontId="0" fillId="7" borderId="0" xfId="0" applyFill="1" applyAlignment="1">
      <alignment vertical="top" wrapText="1"/>
    </xf>
    <xf numFmtId="0" fontId="0" fillId="7" borderId="0" xfId="0" applyFill="1" applyAlignment="1">
      <alignment vertical="top"/>
    </xf>
    <xf numFmtId="0" fontId="3" fillId="2" borderId="0" xfId="2" applyFill="1" applyAlignment="1">
      <alignment vertical="center"/>
    </xf>
    <xf numFmtId="0" fontId="6" fillId="2" borderId="0" xfId="2" applyFont="1" applyFill="1" applyAlignment="1">
      <alignment vertical="center"/>
    </xf>
    <xf numFmtId="0" fontId="13" fillId="2" borderId="0" xfId="2" applyFont="1" applyFill="1" applyAlignment="1">
      <alignment vertical="center"/>
    </xf>
    <xf numFmtId="0" fontId="14" fillId="2" borderId="0" xfId="2" applyFont="1" applyFill="1" applyAlignment="1">
      <alignment horizontal="right" vertical="center"/>
    </xf>
    <xf numFmtId="0" fontId="7" fillId="2" borderId="0" xfId="2" applyFont="1" applyFill="1" applyAlignment="1">
      <alignment vertical="center"/>
    </xf>
    <xf numFmtId="0" fontId="3" fillId="2" borderId="0" xfId="2" applyFill="1" applyBorder="1" applyAlignment="1">
      <alignment vertical="center"/>
    </xf>
    <xf numFmtId="0" fontId="8" fillId="2" borderId="0" xfId="2" applyFont="1" applyFill="1" applyBorder="1" applyAlignment="1">
      <alignment vertical="center"/>
    </xf>
    <xf numFmtId="0" fontId="3" fillId="2" borderId="0" xfId="2" applyFont="1" applyFill="1" applyAlignment="1">
      <alignment vertical="center"/>
    </xf>
    <xf numFmtId="0" fontId="4" fillId="2" borderId="0" xfId="2" applyFont="1" applyFill="1" applyBorder="1" applyAlignment="1">
      <alignment vertical="center"/>
    </xf>
    <xf numFmtId="0" fontId="21" fillId="7" borderId="9" xfId="0" applyFont="1" applyFill="1" applyBorder="1" applyAlignment="1">
      <alignment horizontal="left" vertical="center"/>
    </xf>
    <xf numFmtId="0" fontId="22" fillId="7" borderId="0" xfId="0" applyFont="1" applyFill="1" applyBorder="1" applyAlignment="1">
      <alignment vertical="center"/>
    </xf>
    <xf numFmtId="0" fontId="3" fillId="8" borderId="15" xfId="0" applyFont="1" applyFill="1" applyBorder="1" applyAlignment="1" applyProtection="1">
      <alignment horizontal="center" vertical="center"/>
    </xf>
    <xf numFmtId="0" fontId="0" fillId="0" borderId="0" xfId="0" applyFill="1" applyBorder="1" applyAlignment="1">
      <alignment vertical="center"/>
    </xf>
    <xf numFmtId="0" fontId="17" fillId="2" borderId="20" xfId="0" applyFont="1" applyFill="1" applyBorder="1" applyAlignment="1">
      <alignment horizontal="center" vertical="center" wrapText="1"/>
    </xf>
    <xf numFmtId="165" fontId="16" fillId="0" borderId="15" xfId="0" applyNumberFormat="1" applyFont="1" applyFill="1" applyBorder="1" applyAlignment="1" applyProtection="1">
      <alignment horizontal="center" vertical="center"/>
      <protection locked="0"/>
    </xf>
    <xf numFmtId="2" fontId="16" fillId="0" borderId="15" xfId="0" applyNumberFormat="1" applyFont="1" applyFill="1" applyBorder="1" applyAlignment="1" applyProtection="1">
      <alignment horizontal="center" vertical="center"/>
      <protection locked="0"/>
    </xf>
    <xf numFmtId="0" fontId="16" fillId="0" borderId="0" xfId="0" applyFont="1" applyFill="1" applyBorder="1" applyAlignment="1" applyProtection="1">
      <alignment horizontal="left" shrinkToFit="1"/>
    </xf>
    <xf numFmtId="165" fontId="16" fillId="0" borderId="16" xfId="0" applyNumberFormat="1" applyFont="1" applyFill="1" applyBorder="1" applyAlignment="1" applyProtection="1">
      <alignment horizontal="center" vertical="center"/>
    </xf>
    <xf numFmtId="2" fontId="16" fillId="0" borderId="16" xfId="0" applyNumberFormat="1" applyFont="1" applyFill="1" applyBorder="1" applyAlignment="1" applyProtection="1">
      <alignment horizontal="center" vertical="center"/>
    </xf>
    <xf numFmtId="0" fontId="0" fillId="0" borderId="0" xfId="0" applyFill="1" applyBorder="1"/>
    <xf numFmtId="0" fontId="3" fillId="0" borderId="0" xfId="0" applyFont="1" applyFill="1"/>
    <xf numFmtId="0" fontId="2" fillId="0" borderId="0" xfId="2" applyFont="1" applyFill="1" applyAlignment="1">
      <alignment vertical="center"/>
    </xf>
    <xf numFmtId="0" fontId="3" fillId="0" borderId="0" xfId="2" applyFont="1" applyFill="1" applyAlignment="1">
      <alignment vertical="center"/>
    </xf>
    <xf numFmtId="0" fontId="0" fillId="7" borderId="0" xfId="0" applyFill="1" applyAlignment="1">
      <alignment vertical="center"/>
    </xf>
    <xf numFmtId="0" fontId="0" fillId="0" borderId="0" xfId="0" applyFill="1" applyAlignment="1"/>
    <xf numFmtId="0" fontId="33" fillId="2" borderId="0" xfId="0" applyFont="1" applyFill="1" applyBorder="1" applyAlignment="1">
      <alignment vertical="center"/>
    </xf>
    <xf numFmtId="0" fontId="10" fillId="7" borderId="0" xfId="0" applyFont="1" applyFill="1" applyBorder="1" applyAlignment="1">
      <alignment vertical="center"/>
    </xf>
    <xf numFmtId="0" fontId="10" fillId="7" borderId="3" xfId="0" applyFont="1" applyFill="1" applyBorder="1" applyAlignment="1">
      <alignment vertical="center"/>
    </xf>
    <xf numFmtId="0" fontId="0" fillId="7" borderId="0" xfId="0" applyFill="1" applyAlignment="1">
      <alignment vertical="center"/>
    </xf>
    <xf numFmtId="0" fontId="33" fillId="0" borderId="4" xfId="0" applyFont="1" applyBorder="1" applyAlignment="1">
      <alignment vertical="center"/>
    </xf>
    <xf numFmtId="0" fontId="33" fillId="7" borderId="4" xfId="0" applyFont="1" applyFill="1" applyBorder="1" applyAlignment="1">
      <alignment vertical="center"/>
    </xf>
    <xf numFmtId="0" fontId="33" fillId="7" borderId="0" xfId="0" applyFont="1" applyFill="1" applyAlignment="1">
      <alignment vertical="center"/>
    </xf>
    <xf numFmtId="0" fontId="1" fillId="7" borderId="0" xfId="0" applyFont="1" applyFill="1" applyAlignment="1">
      <alignment vertical="center"/>
    </xf>
    <xf numFmtId="0" fontId="30" fillId="2" borderId="0" xfId="0" applyFont="1" applyFill="1" applyBorder="1" applyAlignment="1">
      <alignment vertical="center"/>
    </xf>
    <xf numFmtId="0" fontId="1" fillId="2" borderId="0" xfId="0" applyFont="1" applyFill="1" applyBorder="1" applyAlignment="1">
      <alignment vertical="center"/>
    </xf>
    <xf numFmtId="0" fontId="2" fillId="2" borderId="3" xfId="0" applyFont="1" applyFill="1" applyBorder="1" applyAlignment="1">
      <alignment vertical="center"/>
    </xf>
    <xf numFmtId="0" fontId="2" fillId="7" borderId="8" xfId="0" applyFont="1" applyFill="1" applyBorder="1" applyAlignment="1"/>
    <xf numFmtId="0" fontId="0" fillId="7" borderId="2" xfId="0" applyFill="1" applyBorder="1" applyAlignment="1"/>
    <xf numFmtId="0" fontId="3" fillId="7" borderId="4" xfId="0" applyFont="1" applyFill="1" applyBorder="1" applyAlignment="1">
      <alignment vertical="center"/>
    </xf>
    <xf numFmtId="0" fontId="2" fillId="7" borderId="0" xfId="0" applyFont="1" applyFill="1" applyBorder="1" applyAlignment="1">
      <alignment vertical="center"/>
    </xf>
    <xf numFmtId="0" fontId="0" fillId="7" borderId="4" xfId="0" applyFill="1" applyBorder="1" applyAlignment="1">
      <alignment vertical="center"/>
    </xf>
    <xf numFmtId="0" fontId="3" fillId="7" borderId="15" xfId="0" applyFont="1" applyFill="1" applyBorder="1" applyAlignment="1" applyProtection="1">
      <alignment horizontal="center" vertical="center"/>
      <protection locked="0"/>
    </xf>
    <xf numFmtId="0" fontId="0" fillId="7" borderId="5" xfId="0" applyFill="1" applyBorder="1" applyAlignment="1">
      <alignment vertical="center"/>
    </xf>
    <xf numFmtId="0" fontId="0" fillId="7" borderId="6" xfId="0" applyFill="1" applyBorder="1" applyAlignment="1">
      <alignment vertical="center"/>
    </xf>
    <xf numFmtId="0" fontId="0" fillId="7" borderId="7" xfId="0" applyFill="1" applyBorder="1" applyAlignment="1">
      <alignment vertical="center"/>
    </xf>
    <xf numFmtId="0" fontId="4" fillId="0" borderId="1" xfId="0" applyFont="1" applyFill="1" applyBorder="1" applyAlignment="1">
      <alignment vertical="center"/>
    </xf>
    <xf numFmtId="0" fontId="0" fillId="0" borderId="0" xfId="0" applyFill="1" applyAlignment="1">
      <alignment horizontal="center"/>
    </xf>
    <xf numFmtId="0" fontId="2" fillId="7" borderId="0" xfId="0" applyFont="1" applyFill="1" applyBorder="1" applyAlignment="1">
      <alignment horizontal="left" vertical="center"/>
    </xf>
    <xf numFmtId="0" fontId="0" fillId="7" borderId="0" xfId="0" applyFill="1" applyAlignment="1">
      <alignment vertical="center"/>
    </xf>
    <xf numFmtId="0" fontId="16" fillId="2" borderId="4" xfId="0" applyFont="1" applyFill="1" applyBorder="1" applyAlignment="1">
      <alignment vertical="center"/>
    </xf>
    <xf numFmtId="0" fontId="16" fillId="2" borderId="0" xfId="0" applyFont="1" applyFill="1" applyBorder="1" applyAlignment="1">
      <alignment vertical="center"/>
    </xf>
    <xf numFmtId="0" fontId="16" fillId="2" borderId="3" xfId="0" applyFont="1" applyFill="1" applyBorder="1" applyAlignment="1">
      <alignment vertical="center"/>
    </xf>
    <xf numFmtId="0" fontId="0" fillId="2" borderId="0" xfId="0" applyFill="1" applyBorder="1" applyAlignment="1" applyProtection="1">
      <alignment vertical="center"/>
    </xf>
    <xf numFmtId="0" fontId="0" fillId="7" borderId="0" xfId="0" applyFill="1" applyAlignment="1">
      <alignment vertical="center"/>
    </xf>
    <xf numFmtId="0" fontId="3" fillId="0" borderId="0" xfId="0" applyFont="1" applyFill="1" applyBorder="1" applyAlignment="1" applyProtection="1">
      <alignment vertical="center"/>
    </xf>
    <xf numFmtId="0" fontId="0" fillId="12" borderId="0" xfId="0" applyFill="1"/>
    <xf numFmtId="0" fontId="3" fillId="0" borderId="30" xfId="0" applyFont="1" applyFill="1" applyBorder="1"/>
    <xf numFmtId="0" fontId="0" fillId="13" borderId="0" xfId="0" applyFill="1"/>
    <xf numFmtId="0" fontId="0" fillId="14" borderId="0" xfId="0" applyFill="1"/>
    <xf numFmtId="0" fontId="3" fillId="0" borderId="0" xfId="0" applyFont="1" applyBorder="1" applyAlignment="1" applyProtection="1">
      <alignment horizontal="center" vertical="center"/>
      <protection locked="0"/>
    </xf>
    <xf numFmtId="0" fontId="3" fillId="7" borderId="0" xfId="0" applyFont="1" applyFill="1" applyBorder="1" applyAlignment="1" applyProtection="1">
      <alignment horizontal="center" vertical="center"/>
      <protection locked="0"/>
    </xf>
    <xf numFmtId="0" fontId="16" fillId="8" borderId="15" xfId="0" applyFont="1" applyFill="1" applyBorder="1" applyAlignment="1" applyProtection="1">
      <alignment horizontal="left" vertical="center" shrinkToFit="1"/>
    </xf>
    <xf numFmtId="0" fontId="35" fillId="0" borderId="0" xfId="0" applyFont="1" applyFill="1"/>
    <xf numFmtId="0" fontId="3" fillId="0" borderId="0" xfId="0" applyFont="1" applyFill="1" applyAlignment="1">
      <alignment horizontal="center"/>
    </xf>
    <xf numFmtId="0" fontId="21" fillId="7" borderId="0" xfId="0" applyFont="1" applyFill="1" applyBorder="1" applyAlignment="1">
      <alignment horizontal="left" vertical="center"/>
    </xf>
    <xf numFmtId="0" fontId="10" fillId="7" borderId="0" xfId="0" applyFont="1" applyFill="1" applyBorder="1" applyAlignment="1">
      <alignment vertical="center"/>
    </xf>
    <xf numFmtId="0" fontId="0" fillId="7" borderId="0" xfId="0" applyFill="1" applyBorder="1" applyAlignment="1">
      <alignment vertical="center"/>
    </xf>
    <xf numFmtId="0" fontId="3" fillId="2" borderId="0" xfId="0" applyFont="1" applyFill="1" applyBorder="1" applyAlignment="1">
      <alignment vertical="center" wrapText="1"/>
    </xf>
    <xf numFmtId="0" fontId="0" fillId="0" borderId="0" xfId="0" applyBorder="1" applyAlignment="1">
      <alignment vertical="center" wrapText="1"/>
    </xf>
    <xf numFmtId="0" fontId="3" fillId="7" borderId="17" xfId="0" applyFont="1" applyFill="1" applyBorder="1" applyAlignment="1" applyProtection="1">
      <alignment horizontal="left" vertical="center"/>
      <protection locked="0"/>
    </xf>
    <xf numFmtId="0" fontId="3" fillId="7" borderId="21" xfId="0" applyFont="1" applyFill="1" applyBorder="1" applyAlignment="1" applyProtection="1">
      <alignment horizontal="left" vertical="center"/>
      <protection locked="0"/>
    </xf>
    <xf numFmtId="0" fontId="3" fillId="7" borderId="18" xfId="0" applyFont="1" applyFill="1" applyBorder="1" applyAlignment="1" applyProtection="1">
      <alignment horizontal="left" vertical="center"/>
      <protection locked="0"/>
    </xf>
    <xf numFmtId="0" fontId="3" fillId="7" borderId="0" xfId="0" applyFont="1" applyFill="1" applyBorder="1" applyAlignment="1">
      <alignment vertical="top"/>
    </xf>
    <xf numFmtId="0" fontId="0" fillId="0" borderId="0" xfId="0" applyAlignment="1">
      <alignment vertical="top"/>
    </xf>
    <xf numFmtId="0" fontId="2" fillId="0" borderId="0" xfId="0" applyFont="1" applyFill="1" applyAlignment="1">
      <alignment vertical="top" wrapText="1"/>
    </xf>
    <xf numFmtId="0" fontId="0" fillId="0" borderId="0" xfId="0" applyFill="1" applyAlignment="1">
      <alignment wrapText="1"/>
    </xf>
    <xf numFmtId="0" fontId="3" fillId="9" borderId="31" xfId="0" applyFont="1" applyFill="1" applyBorder="1" applyAlignment="1" applyProtection="1">
      <alignment horizontal="left" vertical="center"/>
    </xf>
    <xf numFmtId="0" fontId="3" fillId="9" borderId="32" xfId="0" applyFont="1" applyFill="1" applyBorder="1" applyAlignment="1" applyProtection="1">
      <alignment horizontal="left" vertical="center"/>
    </xf>
    <xf numFmtId="0" fontId="3" fillId="9" borderId="33" xfId="0" applyFont="1" applyFill="1" applyBorder="1" applyAlignment="1" applyProtection="1">
      <alignment horizontal="left" vertical="center"/>
    </xf>
    <xf numFmtId="0" fontId="3" fillId="2" borderId="0" xfId="0" applyFont="1" applyFill="1" applyBorder="1" applyAlignment="1">
      <alignment horizontal="left" vertical="center"/>
    </xf>
    <xf numFmtId="0" fontId="0" fillId="0" borderId="0" xfId="0" applyBorder="1" applyAlignment="1">
      <alignment horizontal="left" vertical="center"/>
    </xf>
    <xf numFmtId="0" fontId="10" fillId="7" borderId="0" xfId="0" applyFont="1" applyFill="1" applyAlignment="1">
      <alignment horizontal="left" vertical="center"/>
    </xf>
    <xf numFmtId="0" fontId="4" fillId="2" borderId="1" xfId="0" applyFont="1" applyFill="1" applyBorder="1" applyAlignment="1">
      <alignment vertical="center"/>
    </xf>
    <xf numFmtId="0" fontId="3" fillId="0" borderId="1" xfId="0" applyFont="1" applyBorder="1" applyAlignment="1">
      <alignment vertical="center"/>
    </xf>
    <xf numFmtId="0" fontId="0" fillId="0" borderId="1" xfId="0" applyBorder="1" applyAlignment="1">
      <alignment vertical="center"/>
    </xf>
    <xf numFmtId="0" fontId="3" fillId="2" borderId="17" xfId="0" applyFont="1" applyFill="1" applyBorder="1" applyAlignment="1" applyProtection="1">
      <alignment horizontal="left" vertical="top" wrapText="1"/>
      <protection locked="0"/>
    </xf>
    <xf numFmtId="0" fontId="3" fillId="2" borderId="21" xfId="0" applyFont="1" applyFill="1" applyBorder="1" applyAlignment="1" applyProtection="1">
      <alignment horizontal="left" vertical="top" wrapText="1"/>
      <protection locked="0"/>
    </xf>
    <xf numFmtId="0" fontId="3" fillId="2" borderId="18" xfId="0" applyFont="1" applyFill="1" applyBorder="1" applyAlignment="1" applyProtection="1">
      <alignment horizontal="left" vertical="top" wrapText="1"/>
      <protection locked="0"/>
    </xf>
    <xf numFmtId="0" fontId="16" fillId="2" borderId="22" xfId="0" applyFont="1" applyFill="1" applyBorder="1" applyAlignment="1">
      <alignment horizontal="left" vertical="center" wrapText="1"/>
    </xf>
    <xf numFmtId="0" fontId="4" fillId="7" borderId="1" xfId="0" applyFont="1" applyFill="1" applyBorder="1" applyAlignment="1"/>
    <xf numFmtId="0" fontId="4" fillId="2" borderId="23" xfId="0" applyFont="1" applyFill="1" applyBorder="1" applyAlignment="1">
      <alignment vertical="center"/>
    </xf>
    <xf numFmtId="0" fontId="3" fillId="2" borderId="9" xfId="0" applyFont="1" applyFill="1" applyBorder="1" applyAlignment="1">
      <alignment horizontal="left" vertical="center" wrapText="1" indent="1"/>
    </xf>
    <xf numFmtId="0" fontId="0" fillId="0" borderId="0" xfId="0" applyAlignment="1">
      <alignment horizontal="left" vertical="center" indent="1"/>
    </xf>
    <xf numFmtId="2" fontId="10" fillId="7" borderId="24" xfId="0" applyNumberFormat="1" applyFont="1" applyFill="1" applyBorder="1" applyAlignment="1">
      <alignment horizontal="right" vertical="center"/>
    </xf>
    <xf numFmtId="0" fontId="3" fillId="7" borderId="0" xfId="0" applyFont="1" applyFill="1" applyBorder="1" applyAlignment="1">
      <alignment vertical="center"/>
    </xf>
    <xf numFmtId="0" fontId="3" fillId="2" borderId="25" xfId="0" applyFont="1" applyFill="1" applyBorder="1" applyAlignment="1">
      <alignment vertical="center"/>
    </xf>
    <xf numFmtId="0" fontId="3" fillId="2" borderId="0" xfId="0" applyFont="1" applyFill="1" applyBorder="1" applyAlignment="1">
      <alignment horizontal="left" vertical="center" wrapText="1" indent="1"/>
    </xf>
    <xf numFmtId="0" fontId="0" fillId="0" borderId="0" xfId="0" applyAlignment="1">
      <alignment horizontal="left" vertical="center" wrapText="1" indent="1"/>
    </xf>
    <xf numFmtId="0" fontId="3" fillId="0" borderId="17" xfId="0" applyNumberFormat="1" applyFont="1" applyBorder="1" applyAlignment="1" applyProtection="1">
      <alignment horizontal="left" vertical="center"/>
      <protection locked="0"/>
    </xf>
    <xf numFmtId="0" fontId="0" fillId="0" borderId="21" xfId="0" applyBorder="1" applyAlignment="1" applyProtection="1">
      <alignment vertical="center"/>
      <protection locked="0"/>
    </xf>
    <xf numFmtId="0" fontId="0" fillId="0" borderId="18" xfId="0" applyBorder="1" applyAlignment="1" applyProtection="1">
      <alignment vertical="center"/>
      <protection locked="0"/>
    </xf>
    <xf numFmtId="0" fontId="2" fillId="2" borderId="0" xfId="0" applyFont="1" applyFill="1" applyBorder="1" applyAlignment="1">
      <alignment horizontal="center" wrapText="1"/>
    </xf>
    <xf numFmtId="0" fontId="0" fillId="0" borderId="2" xfId="0" applyBorder="1" applyAlignment="1">
      <alignment vertical="center"/>
    </xf>
    <xf numFmtId="0" fontId="28" fillId="2" borderId="17" xfId="1" applyFill="1"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3" fillId="2" borderId="17" xfId="0" quotePrefix="1" applyFont="1" applyFill="1" applyBorder="1" applyAlignment="1" applyProtection="1">
      <alignment horizontal="left" vertical="top" wrapText="1"/>
      <protection locked="0"/>
    </xf>
    <xf numFmtId="0" fontId="2" fillId="2" borderId="17" xfId="0" applyFont="1" applyFill="1" applyBorder="1" applyAlignment="1" applyProtection="1">
      <alignment horizontal="center" vertical="center"/>
      <protection locked="0"/>
    </xf>
    <xf numFmtId="0" fontId="2" fillId="0" borderId="21" xfId="0" applyFont="1" applyBorder="1" applyAlignment="1" applyProtection="1">
      <alignment horizontal="center"/>
      <protection locked="0"/>
    </xf>
    <xf numFmtId="0" fontId="2" fillId="0" borderId="18" xfId="0" applyFont="1" applyBorder="1" applyAlignment="1" applyProtection="1">
      <alignment horizontal="center"/>
      <protection locked="0"/>
    </xf>
    <xf numFmtId="0" fontId="3" fillId="2" borderId="1" xfId="0" applyFont="1" applyFill="1" applyBorder="1" applyAlignment="1">
      <alignment horizontal="left" vertical="center"/>
    </xf>
    <xf numFmtId="0" fontId="0" fillId="0" borderId="1" xfId="0" applyBorder="1" applyAlignment="1">
      <alignment horizontal="left" vertical="center"/>
    </xf>
    <xf numFmtId="0" fontId="0" fillId="0" borderId="0" xfId="0" applyBorder="1" applyAlignment="1">
      <alignment vertical="center"/>
    </xf>
    <xf numFmtId="0" fontId="0" fillId="0" borderId="21" xfId="0" applyBorder="1" applyProtection="1">
      <protection locked="0"/>
    </xf>
    <xf numFmtId="0" fontId="0" fillId="0" borderId="18" xfId="0" applyBorder="1" applyProtection="1">
      <protection locked="0"/>
    </xf>
    <xf numFmtId="0" fontId="9" fillId="2" borderId="1" xfId="0" applyFont="1" applyFill="1" applyBorder="1" applyAlignment="1">
      <alignment vertical="center"/>
    </xf>
    <xf numFmtId="0" fontId="9" fillId="0" borderId="1" xfId="0" applyFont="1" applyBorder="1" applyAlignment="1">
      <alignment vertical="center"/>
    </xf>
    <xf numFmtId="0" fontId="8" fillId="2" borderId="1" xfId="0" applyFont="1" applyFill="1" applyBorder="1" applyAlignment="1">
      <alignment vertical="center"/>
    </xf>
    <xf numFmtId="0" fontId="5" fillId="2" borderId="0" xfId="0" applyFont="1" applyFill="1" applyBorder="1" applyAlignment="1">
      <alignment vertical="center"/>
    </xf>
    <xf numFmtId="0" fontId="3" fillId="2" borderId="17"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0" fillId="0" borderId="25" xfId="0" applyBorder="1" applyAlignment="1">
      <alignment vertical="center"/>
    </xf>
    <xf numFmtId="49" fontId="3" fillId="2" borderId="17" xfId="0" applyNumberFormat="1" applyFont="1" applyFill="1" applyBorder="1" applyAlignment="1" applyProtection="1">
      <alignment horizontal="left" vertical="center"/>
      <protection locked="0"/>
    </xf>
    <xf numFmtId="49" fontId="0" fillId="0" borderId="21" xfId="0" applyNumberFormat="1" applyBorder="1" applyAlignment="1" applyProtection="1">
      <alignment horizontal="left" vertical="center"/>
      <protection locked="0"/>
    </xf>
    <xf numFmtId="49" fontId="0" fillId="0" borderId="18" xfId="0" applyNumberFormat="1" applyBorder="1" applyAlignment="1" applyProtection="1">
      <alignment horizontal="left" vertical="center"/>
      <protection locked="0"/>
    </xf>
    <xf numFmtId="49" fontId="3" fillId="2" borderId="21" xfId="0" applyNumberFormat="1" applyFont="1" applyFill="1" applyBorder="1" applyAlignment="1" applyProtection="1">
      <alignment horizontal="left" vertical="center"/>
      <protection locked="0"/>
    </xf>
    <xf numFmtId="49" fontId="3" fillId="2" borderId="18" xfId="0" applyNumberFormat="1" applyFont="1" applyFill="1" applyBorder="1" applyAlignment="1" applyProtection="1">
      <alignment horizontal="left" vertical="center"/>
      <protection locked="0"/>
    </xf>
    <xf numFmtId="1" fontId="0" fillId="3" borderId="12" xfId="0" applyNumberFormat="1" applyFill="1" applyBorder="1" applyAlignment="1">
      <alignment horizontal="left" vertical="center" shrinkToFit="1"/>
    </xf>
    <xf numFmtId="0" fontId="0" fillId="0" borderId="14" xfId="0" applyBorder="1" applyAlignment="1">
      <alignment vertical="center" shrinkToFit="1"/>
    </xf>
    <xf numFmtId="0" fontId="0" fillId="0" borderId="13" xfId="0" applyBorder="1" applyAlignment="1">
      <alignment horizontal="left" vertical="center" shrinkToFit="1"/>
    </xf>
    <xf numFmtId="0" fontId="0" fillId="0" borderId="14" xfId="0" applyBorder="1" applyAlignment="1">
      <alignment horizontal="left" vertical="center" shrinkToFit="1"/>
    </xf>
    <xf numFmtId="14" fontId="3" fillId="2" borderId="17" xfId="0" applyNumberFormat="1" applyFont="1" applyFill="1" applyBorder="1" applyAlignment="1" applyProtection="1">
      <alignment horizontal="left" vertical="center"/>
      <protection locked="0"/>
    </xf>
    <xf numFmtId="0" fontId="3" fillId="2" borderId="0" xfId="0" applyFont="1" applyFill="1" applyBorder="1" applyAlignment="1">
      <alignment vertical="top" wrapText="1"/>
    </xf>
    <xf numFmtId="0" fontId="21" fillId="2" borderId="34" xfId="0" applyFont="1" applyFill="1" applyBorder="1" applyAlignment="1" applyProtection="1">
      <alignment horizontal="left" vertical="top" wrapText="1"/>
      <protection locked="0"/>
    </xf>
    <xf numFmtId="0" fontId="0" fillId="0" borderId="35" xfId="0" applyBorder="1" applyAlignment="1">
      <alignment horizontal="left" vertical="top" wrapText="1"/>
    </xf>
    <xf numFmtId="0" fontId="16" fillId="2" borderId="17" xfId="0" applyFont="1" applyFill="1"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17" fillId="2" borderId="20"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2" fillId="3" borderId="12" xfId="0" applyNumberFormat="1" applyFont="1" applyFill="1" applyBorder="1" applyAlignment="1">
      <alignment horizontal="center" vertical="center"/>
    </xf>
    <xf numFmtId="0" fontId="0" fillId="0" borderId="14" xfId="0" applyBorder="1" applyAlignment="1">
      <alignment vertical="center"/>
    </xf>
    <xf numFmtId="165" fontId="16" fillId="3" borderId="12" xfId="0" applyNumberFormat="1" applyFont="1" applyFill="1" applyBorder="1" applyAlignment="1">
      <alignment horizontal="center" vertical="center"/>
    </xf>
    <xf numFmtId="4" fontId="3" fillId="3" borderId="12" xfId="0" applyNumberFormat="1" applyFont="1" applyFill="1" applyBorder="1" applyAlignment="1">
      <alignment horizontal="left" vertical="center"/>
    </xf>
    <xf numFmtId="0" fontId="0" fillId="0" borderId="13" xfId="0" applyBorder="1" applyAlignment="1">
      <alignment vertical="center"/>
    </xf>
    <xf numFmtId="0" fontId="20" fillId="2" borderId="0" xfId="0" applyFont="1" applyFill="1" applyBorder="1" applyAlignment="1">
      <alignment vertical="center" wrapText="1"/>
    </xf>
    <xf numFmtId="0" fontId="16" fillId="0" borderId="25" xfId="0" applyFont="1" applyBorder="1" applyAlignment="1">
      <alignment vertical="center" wrapText="1"/>
    </xf>
    <xf numFmtId="0" fontId="16" fillId="0" borderId="0" xfId="0" applyFont="1" applyAlignment="1">
      <alignment vertical="center" wrapText="1"/>
    </xf>
    <xf numFmtId="0" fontId="3" fillId="8" borderId="17" xfId="0" applyFont="1" applyFill="1" applyBorder="1" applyAlignment="1" applyProtection="1">
      <alignment horizontal="left" vertical="center"/>
      <protection locked="0"/>
    </xf>
    <xf numFmtId="0" fontId="3" fillId="8" borderId="21" xfId="0" applyFont="1" applyFill="1" applyBorder="1" applyAlignment="1" applyProtection="1">
      <alignment horizontal="left" vertical="center"/>
      <protection locked="0"/>
    </xf>
    <xf numFmtId="0" fontId="3" fillId="8" borderId="18" xfId="0" applyFont="1" applyFill="1" applyBorder="1" applyAlignment="1" applyProtection="1">
      <alignment horizontal="left" vertical="center"/>
      <protection locked="0"/>
    </xf>
    <xf numFmtId="0" fontId="3" fillId="7" borderId="0" xfId="0" applyFont="1" applyFill="1" applyAlignment="1">
      <alignment vertical="top" wrapText="1"/>
    </xf>
    <xf numFmtId="0" fontId="0" fillId="7" borderId="0" xfId="0" applyFill="1" applyAlignment="1">
      <alignment wrapText="1"/>
    </xf>
    <xf numFmtId="0" fontId="3" fillId="9" borderId="31" xfId="0" applyFont="1" applyFill="1" applyBorder="1" applyAlignment="1" applyProtection="1">
      <alignment horizontal="left" vertical="top" wrapText="1"/>
    </xf>
    <xf numFmtId="0" fontId="3" fillId="9" borderId="32" xfId="0" applyFont="1" applyFill="1" applyBorder="1" applyAlignment="1" applyProtection="1">
      <alignment horizontal="left" vertical="top" wrapText="1"/>
    </xf>
    <xf numFmtId="0" fontId="3" fillId="9" borderId="33" xfId="0" applyFont="1" applyFill="1" applyBorder="1" applyAlignment="1" applyProtection="1">
      <alignment horizontal="left" vertical="top" wrapText="1"/>
    </xf>
    <xf numFmtId="0" fontId="0" fillId="8" borderId="21" xfId="0" applyFill="1" applyBorder="1" applyAlignment="1" applyProtection="1">
      <alignment horizontal="left" vertical="center"/>
      <protection locked="0"/>
    </xf>
    <xf numFmtId="0" fontId="0" fillId="8" borderId="18" xfId="0" applyFill="1" applyBorder="1" applyAlignment="1" applyProtection="1">
      <alignment horizontal="left" vertical="center"/>
      <protection locked="0"/>
    </xf>
    <xf numFmtId="49" fontId="3" fillId="8" borderId="17" xfId="0" applyNumberFormat="1" applyFont="1" applyFill="1" applyBorder="1" applyAlignment="1" applyProtection="1">
      <alignment horizontal="left" vertical="center"/>
      <protection locked="0"/>
    </xf>
    <xf numFmtId="49" fontId="3" fillId="8" borderId="21" xfId="0" applyNumberFormat="1" applyFont="1" applyFill="1" applyBorder="1" applyAlignment="1" applyProtection="1">
      <alignment horizontal="left" vertical="center"/>
      <protection locked="0"/>
    </xf>
    <xf numFmtId="49" fontId="3" fillId="8" borderId="18" xfId="0" applyNumberFormat="1" applyFont="1" applyFill="1" applyBorder="1" applyAlignment="1" applyProtection="1">
      <alignment horizontal="left" vertical="center"/>
      <protection locked="0"/>
    </xf>
    <xf numFmtId="0" fontId="4" fillId="2" borderId="2" xfId="0" applyFont="1" applyFill="1" applyBorder="1" applyAlignment="1">
      <alignment vertical="center"/>
    </xf>
    <xf numFmtId="49" fontId="0" fillId="8" borderId="21" xfId="0" applyNumberFormat="1" applyFill="1" applyBorder="1" applyAlignment="1" applyProtection="1">
      <alignment horizontal="left" vertical="center"/>
      <protection locked="0"/>
    </xf>
    <xf numFmtId="49" fontId="0" fillId="8" borderId="18" xfId="0" applyNumberFormat="1" applyFill="1" applyBorder="1" applyAlignment="1" applyProtection="1">
      <alignment horizontal="left" vertical="center"/>
      <protection locked="0"/>
    </xf>
    <xf numFmtId="0" fontId="11" fillId="3" borderId="12"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14" xfId="0" applyFont="1" applyFill="1" applyBorder="1" applyAlignment="1">
      <alignment horizontal="left" vertical="center"/>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0" fontId="3" fillId="3" borderId="36" xfId="0" applyFont="1" applyFill="1" applyBorder="1" applyAlignment="1">
      <alignment horizontal="left" vertical="center"/>
    </xf>
    <xf numFmtId="0" fontId="16" fillId="2" borderId="37" xfId="0" applyFont="1" applyFill="1" applyBorder="1" applyAlignment="1">
      <alignment horizontal="left" vertical="center" wrapText="1"/>
    </xf>
    <xf numFmtId="0" fontId="4" fillId="2" borderId="1" xfId="0" applyFont="1" applyFill="1" applyBorder="1" applyAlignment="1">
      <alignment vertical="center" wrapText="1"/>
    </xf>
    <xf numFmtId="0" fontId="3" fillId="7" borderId="0" xfId="0" applyFont="1" applyFill="1" applyBorder="1" applyAlignment="1">
      <alignment horizontal="left" vertical="center"/>
    </xf>
    <xf numFmtId="0" fontId="3" fillId="8" borderId="17" xfId="0" applyNumberFormat="1" applyFont="1" applyFill="1" applyBorder="1" applyAlignment="1" applyProtection="1">
      <alignment horizontal="left" vertical="center"/>
      <protection locked="0"/>
    </xf>
    <xf numFmtId="0" fontId="3" fillId="9" borderId="31" xfId="0" applyFont="1" applyFill="1" applyBorder="1" applyAlignment="1" applyProtection="1">
      <alignment horizontal="left" vertical="top"/>
    </xf>
    <xf numFmtId="0" fontId="3" fillId="9" borderId="32" xfId="0" applyFont="1" applyFill="1" applyBorder="1" applyAlignment="1" applyProtection="1">
      <alignment horizontal="left" vertical="top"/>
    </xf>
    <xf numFmtId="0" fontId="3" fillId="9" borderId="33" xfId="0" applyFont="1" applyFill="1" applyBorder="1" applyAlignment="1" applyProtection="1">
      <alignment horizontal="left" vertical="top"/>
    </xf>
    <xf numFmtId="0" fontId="28" fillId="8" borderId="17" xfId="1" applyFill="1" applyBorder="1" applyAlignment="1" applyProtection="1">
      <alignment horizontal="left" vertical="center"/>
      <protection locked="0"/>
    </xf>
    <xf numFmtId="0" fontId="28" fillId="8" borderId="21" xfId="1" applyFill="1" applyBorder="1" applyAlignment="1" applyProtection="1">
      <alignment horizontal="left" vertical="center"/>
      <protection locked="0"/>
    </xf>
    <xf numFmtId="0" fontId="28" fillId="8" borderId="18" xfId="1" applyFill="1" applyBorder="1" applyAlignment="1" applyProtection="1">
      <alignment horizontal="left" vertical="center"/>
      <protection locked="0"/>
    </xf>
    <xf numFmtId="0" fontId="2" fillId="3" borderId="12" xfId="0" applyNumberFormat="1" applyFont="1" applyFill="1" applyBorder="1" applyAlignment="1" applyProtection="1">
      <alignment horizontal="center" vertical="center"/>
    </xf>
    <xf numFmtId="0" fontId="2" fillId="3" borderId="13" xfId="0" applyNumberFormat="1" applyFont="1" applyFill="1" applyBorder="1" applyAlignment="1" applyProtection="1">
      <alignment horizontal="center" vertical="center"/>
    </xf>
    <xf numFmtId="0" fontId="0" fillId="0" borderId="14" xfId="0" applyBorder="1" applyAlignment="1" applyProtection="1">
      <alignment horizontal="center" vertical="center"/>
    </xf>
    <xf numFmtId="0" fontId="0" fillId="0" borderId="0" xfId="0" applyAlignment="1">
      <alignment vertical="center"/>
    </xf>
    <xf numFmtId="0" fontId="0" fillId="7" borderId="0" xfId="0" applyFill="1" applyAlignment="1">
      <alignment vertical="center"/>
    </xf>
    <xf numFmtId="0" fontId="0" fillId="8" borderId="17" xfId="0" applyFill="1" applyBorder="1" applyAlignment="1" applyProtection="1">
      <alignment horizontal="left" vertical="center"/>
    </xf>
    <xf numFmtId="0" fontId="0" fillId="8" borderId="21" xfId="0" applyFill="1" applyBorder="1" applyProtection="1"/>
    <xf numFmtId="0" fontId="0" fillId="8" borderId="18" xfId="0" applyFill="1" applyBorder="1" applyProtection="1"/>
    <xf numFmtId="0" fontId="3" fillId="2" borderId="16" xfId="0" applyFont="1" applyFill="1" applyBorder="1" applyAlignment="1">
      <alignment horizontal="left" vertical="center"/>
    </xf>
    <xf numFmtId="0" fontId="3" fillId="9" borderId="31" xfId="0" applyFont="1" applyFill="1" applyBorder="1" applyAlignment="1" applyProtection="1">
      <alignment horizontal="center" vertical="center"/>
    </xf>
    <xf numFmtId="0" fontId="3" fillId="9" borderId="33" xfId="0" applyFont="1" applyFill="1" applyBorder="1" applyAlignment="1" applyProtection="1">
      <alignment horizontal="center" vertical="center"/>
    </xf>
    <xf numFmtId="0" fontId="4" fillId="2" borderId="11" xfId="0" applyFont="1" applyFill="1" applyBorder="1" applyAlignment="1">
      <alignment vertical="center"/>
    </xf>
    <xf numFmtId="0" fontId="3" fillId="2" borderId="22" xfId="0" applyFont="1" applyFill="1" applyBorder="1" applyAlignment="1">
      <alignment horizontal="left" vertical="center"/>
    </xf>
    <xf numFmtId="0" fontId="3" fillId="2" borderId="38" xfId="0" applyFont="1" applyFill="1" applyBorder="1" applyAlignment="1" applyProtection="1">
      <alignment vertical="top" wrapText="1"/>
      <protection locked="0"/>
    </xf>
    <xf numFmtId="0" fontId="0" fillId="2" borderId="39" xfId="0" applyFill="1" applyBorder="1" applyAlignment="1" applyProtection="1">
      <alignment vertical="top" wrapText="1"/>
      <protection locked="0"/>
    </xf>
    <xf numFmtId="0" fontId="0" fillId="2" borderId="40" xfId="0" applyFill="1" applyBorder="1" applyAlignment="1" applyProtection="1">
      <alignment vertical="top" wrapText="1"/>
      <protection locked="0"/>
    </xf>
    <xf numFmtId="0" fontId="21" fillId="8" borderId="34" xfId="0" applyFont="1" applyFill="1" applyBorder="1" applyAlignment="1" applyProtection="1">
      <alignment horizontal="left" vertical="top" wrapText="1"/>
      <protection locked="0"/>
    </xf>
    <xf numFmtId="0" fontId="0" fillId="8" borderId="35" xfId="0" applyFill="1" applyBorder="1" applyAlignment="1">
      <alignment horizontal="left" vertical="top" wrapText="1"/>
    </xf>
    <xf numFmtId="0" fontId="16" fillId="8" borderId="17" xfId="0" applyFont="1" applyFill="1" applyBorder="1" applyAlignment="1" applyProtection="1">
      <alignment horizontal="left" vertical="top" wrapText="1"/>
      <protection locked="0"/>
    </xf>
    <xf numFmtId="166" fontId="0" fillId="3" borderId="12" xfId="0" applyNumberFormat="1" applyFill="1" applyBorder="1" applyAlignment="1">
      <alignment horizontal="center" vertical="center"/>
    </xf>
    <xf numFmtId="166" fontId="0" fillId="3" borderId="14" xfId="0" applyNumberFormat="1" applyFill="1" applyBorder="1" applyAlignment="1">
      <alignment horizontal="center" vertical="center"/>
    </xf>
    <xf numFmtId="167" fontId="0" fillId="3" borderId="12" xfId="0" applyNumberFormat="1" applyFill="1" applyBorder="1" applyAlignment="1">
      <alignment horizontal="center" vertical="center"/>
    </xf>
    <xf numFmtId="167" fontId="0" fillId="3" borderId="14" xfId="0" applyNumberFormat="1" applyFill="1" applyBorder="1" applyAlignment="1">
      <alignment horizontal="center" vertical="center"/>
    </xf>
    <xf numFmtId="0" fontId="30" fillId="2" borderId="0" xfId="0" applyFont="1" applyFill="1" applyBorder="1" applyAlignment="1">
      <alignment vertical="center"/>
    </xf>
  </cellXfs>
  <cellStyles count="4">
    <cellStyle name="Link" xfId="1" builtinId="8"/>
    <cellStyle name="Standard" xfId="0" builtinId="0"/>
    <cellStyle name="Standard 2" xfId="2" xr:uid="{1621C7A7-B051-47CA-B690-B6F931EF74A6}"/>
    <cellStyle name="Standard 3" xfId="3" xr:uid="{101551F7-C62B-4A85-8344-81BF1B2AA870}"/>
  </cellStyles>
  <dxfs count="456">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rgb="FFFF0000"/>
      </font>
      <fill>
        <patternFill>
          <bgColor rgb="FFDDDDDD"/>
        </patternFill>
      </fill>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b/>
        <i val="0"/>
        <color theme="1"/>
      </font>
      <fill>
        <patternFill patternType="none">
          <bgColor indexed="65"/>
        </patternFill>
      </fill>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rgb="FFFF0000"/>
      </font>
      <fill>
        <patternFill>
          <bgColor rgb="FFDDDDDD"/>
        </patternFill>
      </fill>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
      <font>
        <b/>
        <i val="0"/>
        <color theme="1"/>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476250</xdr:colOff>
      <xdr:row>3</xdr:row>
      <xdr:rowOff>95250</xdr:rowOff>
    </xdr:to>
    <xdr:pic>
      <xdr:nvPicPr>
        <xdr:cNvPr id="16877" name="Picture 2">
          <a:extLst>
            <a:ext uri="{FF2B5EF4-FFF2-40B4-BE49-F238E27FC236}">
              <a16:creationId xmlns:a16="http://schemas.microsoft.com/office/drawing/2014/main" id="{ECBCA452-1E5B-9DAA-7F68-B36C33B46F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476250</xdr:colOff>
      <xdr:row>3</xdr:row>
      <xdr:rowOff>95250</xdr:rowOff>
    </xdr:to>
    <xdr:pic>
      <xdr:nvPicPr>
        <xdr:cNvPr id="17535" name="Picture 2">
          <a:extLst>
            <a:ext uri="{FF2B5EF4-FFF2-40B4-BE49-F238E27FC236}">
              <a16:creationId xmlns:a16="http://schemas.microsoft.com/office/drawing/2014/main" id="{406B3477-6211-CF13-C262-A70D8D941C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114300</xdr:colOff>
      <xdr:row>3</xdr:row>
      <xdr:rowOff>95250</xdr:rowOff>
    </xdr:to>
    <xdr:pic>
      <xdr:nvPicPr>
        <xdr:cNvPr id="12109" name="Picture 2">
          <a:extLst>
            <a:ext uri="{FF2B5EF4-FFF2-40B4-BE49-F238E27FC236}">
              <a16:creationId xmlns:a16="http://schemas.microsoft.com/office/drawing/2014/main" id="{084677DE-395D-D930-3286-B379D8888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9530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476250</xdr:colOff>
      <xdr:row>3</xdr:row>
      <xdr:rowOff>95250</xdr:rowOff>
    </xdr:to>
    <xdr:pic>
      <xdr:nvPicPr>
        <xdr:cNvPr id="15104" name="Picture 2">
          <a:extLst>
            <a:ext uri="{FF2B5EF4-FFF2-40B4-BE49-F238E27FC236}">
              <a16:creationId xmlns:a16="http://schemas.microsoft.com/office/drawing/2014/main" id="{D57C0DD6-7FC1-8DE3-530E-7B5190DF1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76250"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104775</xdr:colOff>
      <xdr:row>3</xdr:row>
      <xdr:rowOff>95250</xdr:rowOff>
    </xdr:to>
    <xdr:pic>
      <xdr:nvPicPr>
        <xdr:cNvPr id="14163" name="Picture 2">
          <a:extLst>
            <a:ext uri="{FF2B5EF4-FFF2-40B4-BE49-F238E27FC236}">
              <a16:creationId xmlns:a16="http://schemas.microsoft.com/office/drawing/2014/main" id="{9410E36C-DB33-8EDB-4876-C1CE2D0C3D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92" t="19460" r="90388" b="37125"/>
        <a:stretch>
          <a:fillRect/>
        </a:stretch>
      </xdr:blipFill>
      <xdr:spPr bwMode="auto">
        <a:xfrm>
          <a:off x="0" y="0"/>
          <a:ext cx="485775" cy="771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66716-6069-4A3C-8D72-6CE5C6079012}">
  <sheetPr codeName="Tabelle2">
    <pageSetUpPr fitToPage="1"/>
  </sheetPr>
  <dimension ref="A1:C55"/>
  <sheetViews>
    <sheetView tabSelected="1" zoomScaleNormal="100" workbookViewId="0"/>
  </sheetViews>
  <sheetFormatPr baseColWidth="10" defaultRowHeight="12.75" x14ac:dyDescent="0.2"/>
  <cols>
    <col min="1" max="1" width="7.85546875" style="168" customWidth="1"/>
    <col min="2" max="2" width="2.85546875" style="168" customWidth="1"/>
    <col min="3" max="3" width="106.140625" style="168" customWidth="1"/>
    <col min="4" max="15" width="11.42578125" style="168"/>
    <col min="16" max="16" width="19" style="168" customWidth="1"/>
    <col min="17" max="16384" width="11.42578125" style="168"/>
  </cols>
  <sheetData>
    <row r="1" spans="1:3" ht="12" customHeight="1" x14ac:dyDescent="0.2"/>
    <row r="2" spans="1:3" ht="17.25" customHeight="1" x14ac:dyDescent="0.2">
      <c r="B2" s="169" t="s">
        <v>41</v>
      </c>
    </row>
    <row r="3" spans="1:3" ht="24" customHeight="1" x14ac:dyDescent="0.2">
      <c r="B3" s="170" t="s">
        <v>321</v>
      </c>
    </row>
    <row r="4" spans="1:3" ht="21" customHeight="1" x14ac:dyDescent="0.2">
      <c r="A4" s="171" t="s">
        <v>42</v>
      </c>
      <c r="B4" s="172" t="s">
        <v>320</v>
      </c>
    </row>
    <row r="5" spans="1:3" ht="12" customHeight="1" x14ac:dyDescent="0.2"/>
    <row r="7" spans="1:3" ht="18" x14ac:dyDescent="0.2">
      <c r="A7" s="173"/>
      <c r="B7" s="174" t="s">
        <v>355</v>
      </c>
      <c r="C7" s="173"/>
    </row>
    <row r="8" spans="1:3" ht="18" x14ac:dyDescent="0.2">
      <c r="A8" s="173"/>
      <c r="B8" s="174"/>
      <c r="C8" s="173"/>
    </row>
    <row r="9" spans="1:3" ht="18" x14ac:dyDescent="0.2">
      <c r="A9" s="173"/>
      <c r="B9" s="174" t="s">
        <v>126</v>
      </c>
      <c r="C9" s="173"/>
    </row>
    <row r="10" spans="1:3" x14ac:dyDescent="0.2">
      <c r="A10" s="173"/>
      <c r="B10" s="175"/>
      <c r="C10" s="173"/>
    </row>
    <row r="11" spans="1:3" x14ac:dyDescent="0.2">
      <c r="A11" s="173"/>
      <c r="B11" s="175" t="s">
        <v>244</v>
      </c>
      <c r="C11" s="173"/>
    </row>
    <row r="12" spans="1:3" x14ac:dyDescent="0.2">
      <c r="A12" s="173"/>
      <c r="B12" s="175" t="s">
        <v>312</v>
      </c>
      <c r="C12" s="173"/>
    </row>
    <row r="13" spans="1:3" x14ac:dyDescent="0.2">
      <c r="A13" s="173"/>
      <c r="B13" s="175"/>
      <c r="C13" s="173"/>
    </row>
    <row r="14" spans="1:3" x14ac:dyDescent="0.2">
      <c r="A14" s="173"/>
      <c r="B14" s="175" t="s">
        <v>259</v>
      </c>
      <c r="C14" s="173"/>
    </row>
    <row r="15" spans="1:3" x14ac:dyDescent="0.2">
      <c r="B15" s="175" t="s">
        <v>323</v>
      </c>
    </row>
    <row r="16" spans="1:3" x14ac:dyDescent="0.2">
      <c r="B16" s="175"/>
    </row>
    <row r="17" spans="2:3" x14ac:dyDescent="0.2">
      <c r="B17" s="175"/>
    </row>
    <row r="18" spans="2:3" ht="15.75" x14ac:dyDescent="0.2">
      <c r="B18" s="176" t="s">
        <v>356</v>
      </c>
    </row>
    <row r="19" spans="2:3" x14ac:dyDescent="0.2">
      <c r="B19" s="175"/>
    </row>
    <row r="20" spans="2:3" x14ac:dyDescent="0.2">
      <c r="B20" s="175" t="s">
        <v>269</v>
      </c>
    </row>
    <row r="21" spans="2:3" x14ac:dyDescent="0.2">
      <c r="B21" s="175" t="s">
        <v>120</v>
      </c>
      <c r="C21" s="175" t="s">
        <v>208</v>
      </c>
    </row>
    <row r="22" spans="2:3" x14ac:dyDescent="0.2">
      <c r="B22" s="175" t="s">
        <v>121</v>
      </c>
      <c r="C22" s="175" t="s">
        <v>209</v>
      </c>
    </row>
    <row r="23" spans="2:3" x14ac:dyDescent="0.2">
      <c r="B23" s="175"/>
      <c r="C23" s="175"/>
    </row>
    <row r="24" spans="2:3" x14ac:dyDescent="0.2">
      <c r="B24" s="175" t="s">
        <v>245</v>
      </c>
    </row>
    <row r="25" spans="2:3" x14ac:dyDescent="0.2">
      <c r="B25" s="175" t="s">
        <v>123</v>
      </c>
    </row>
    <row r="26" spans="2:3" x14ac:dyDescent="0.2">
      <c r="B26" s="175"/>
    </row>
    <row r="27" spans="2:3" x14ac:dyDescent="0.2">
      <c r="B27" s="175" t="s">
        <v>325</v>
      </c>
    </row>
    <row r="28" spans="2:3" x14ac:dyDescent="0.2">
      <c r="B28" s="175" t="s">
        <v>326</v>
      </c>
    </row>
    <row r="29" spans="2:3" x14ac:dyDescent="0.2">
      <c r="B29" s="175"/>
    </row>
    <row r="30" spans="2:3" x14ac:dyDescent="0.2">
      <c r="B30" s="175" t="s">
        <v>246</v>
      </c>
    </row>
    <row r="31" spans="2:3" x14ac:dyDescent="0.2">
      <c r="B31" s="175"/>
    </row>
    <row r="32" spans="2:3" x14ac:dyDescent="0.2">
      <c r="B32" s="175" t="s">
        <v>328</v>
      </c>
    </row>
    <row r="33" spans="2:3" x14ac:dyDescent="0.2">
      <c r="B33" s="175" t="s">
        <v>122</v>
      </c>
    </row>
    <row r="34" spans="2:3" x14ac:dyDescent="0.2">
      <c r="B34" s="175"/>
    </row>
    <row r="35" spans="2:3" x14ac:dyDescent="0.2">
      <c r="B35" s="175" t="s">
        <v>270</v>
      </c>
    </row>
    <row r="36" spans="2:3" x14ac:dyDescent="0.2">
      <c r="B36" s="175" t="s">
        <v>357</v>
      </c>
    </row>
    <row r="37" spans="2:3" x14ac:dyDescent="0.2">
      <c r="B37" s="175"/>
    </row>
    <row r="39" spans="2:3" ht="15.75" x14ac:dyDescent="0.2">
      <c r="B39" s="176" t="s">
        <v>358</v>
      </c>
    </row>
    <row r="40" spans="2:3" x14ac:dyDescent="0.2">
      <c r="B40" s="175"/>
    </row>
    <row r="41" spans="2:3" s="175" customFormat="1" x14ac:dyDescent="0.2">
      <c r="B41" s="175" t="s">
        <v>319</v>
      </c>
    </row>
    <row r="42" spans="2:3" x14ac:dyDescent="0.2">
      <c r="B42" s="175" t="s">
        <v>120</v>
      </c>
      <c r="C42" s="175" t="s">
        <v>210</v>
      </c>
    </row>
    <row r="43" spans="2:3" x14ac:dyDescent="0.2">
      <c r="B43" s="175" t="s">
        <v>121</v>
      </c>
      <c r="C43" s="175" t="s">
        <v>211</v>
      </c>
    </row>
    <row r="44" spans="2:3" x14ac:dyDescent="0.2">
      <c r="B44" s="175"/>
      <c r="C44" s="175"/>
    </row>
    <row r="45" spans="2:3" ht="21" customHeight="1" x14ac:dyDescent="0.2">
      <c r="B45" s="189" t="s">
        <v>247</v>
      </c>
      <c r="C45" s="190"/>
    </row>
    <row r="46" spans="2:3" x14ac:dyDescent="0.2">
      <c r="B46" s="175"/>
    </row>
    <row r="47" spans="2:3" x14ac:dyDescent="0.2">
      <c r="B47" s="175" t="s">
        <v>248</v>
      </c>
    </row>
    <row r="48" spans="2:3" x14ac:dyDescent="0.2">
      <c r="B48" s="175" t="s">
        <v>327</v>
      </c>
    </row>
    <row r="49" spans="2:2" x14ac:dyDescent="0.2">
      <c r="B49" s="175" t="s">
        <v>123</v>
      </c>
    </row>
    <row r="50" spans="2:2" x14ac:dyDescent="0.2">
      <c r="B50" s="175"/>
    </row>
    <row r="51" spans="2:2" x14ac:dyDescent="0.2">
      <c r="B51" s="175" t="s">
        <v>329</v>
      </c>
    </row>
    <row r="52" spans="2:2" x14ac:dyDescent="0.2">
      <c r="B52" s="175" t="s">
        <v>122</v>
      </c>
    </row>
    <row r="53" spans="2:2" x14ac:dyDescent="0.2">
      <c r="B53" s="175"/>
    </row>
    <row r="54" spans="2:2" x14ac:dyDescent="0.2">
      <c r="B54" s="175" t="s">
        <v>271</v>
      </c>
    </row>
    <row r="55" spans="2:2" x14ac:dyDescent="0.2">
      <c r="B55" s="175" t="s">
        <v>359</v>
      </c>
    </row>
  </sheetData>
  <sheetProtection algorithmName="SHA-512" hashValue="/oEp+h7aYG8FMMaHjgq0zIa3dSP0WJupdf3afZ/NQeTDRs/d6ZOq9WFDMtj2yxCa96yFVsym85OKhk7+WBolUA==" saltValue="2tNWcZFfi71IKY3UL5gjSA==" spinCount="100000" sheet="1" objects="1" scenarios="1"/>
  <printOptions horizontalCentered="1"/>
  <pageMargins left="0.15748031496062992" right="0.39370078740157483" top="0.39370078740157483" bottom="0.31496062992125984" header="0.19685039370078741" footer="0.19685039370078741"/>
  <pageSetup paperSize="9" scale="89" fitToHeight="0" orientation="portrait" r:id="rId1"/>
  <headerFooter alignWithMargins="0">
    <oddFooter>&amp;L&amp;9&amp;D&amp;R&amp;9Projekteingabe Infomodule 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342D6-30C9-4C9C-AB56-C7C7131D9E1B}">
  <sheetPr codeName="Tabelle1">
    <tabColor rgb="FF00FF00"/>
    <pageSetUpPr fitToPage="1"/>
  </sheetPr>
  <dimension ref="A1:AE181"/>
  <sheetViews>
    <sheetView zoomScaleNormal="100" workbookViewId="0"/>
  </sheetViews>
  <sheetFormatPr baseColWidth="10" defaultRowHeight="12.75" x14ac:dyDescent="0.2"/>
  <cols>
    <col min="1" max="1" width="7.85546875" style="2" customWidth="1"/>
    <col min="2" max="3" width="2.85546875" style="2" customWidth="1"/>
    <col min="4" max="4" width="20.85546875" style="2" customWidth="1"/>
    <col min="5" max="5" width="2.85546875" style="2" customWidth="1"/>
    <col min="6" max="6" width="9" style="2" customWidth="1"/>
    <col min="7" max="7" width="2.85546875" style="2" customWidth="1"/>
    <col min="8" max="8" width="9" style="2" customWidth="1"/>
    <col min="9" max="9" width="2.85546875" style="2" customWidth="1"/>
    <col min="10" max="10" width="9" style="2" customWidth="1"/>
    <col min="11" max="11" width="2.85546875" style="2" customWidth="1"/>
    <col min="12" max="12" width="9" style="2" customWidth="1"/>
    <col min="13" max="13" width="2.85546875" style="2" customWidth="1"/>
    <col min="14" max="14" width="9" style="2" customWidth="1"/>
    <col min="15" max="15" width="2.85546875" style="2" customWidth="1"/>
    <col min="16" max="16" width="9" style="2" customWidth="1"/>
    <col min="17" max="17" width="2.85546875" style="2" customWidth="1"/>
    <col min="18" max="29" width="11.42578125" style="2"/>
    <col min="30" max="30" width="19" style="2" customWidth="1"/>
    <col min="31" max="16384" width="11.42578125" style="2"/>
  </cols>
  <sheetData>
    <row r="1" spans="1:25" ht="12" customHeight="1" x14ac:dyDescent="0.2">
      <c r="I1" s="14"/>
      <c r="J1" s="14"/>
      <c r="L1" s="14"/>
      <c r="M1" s="14"/>
      <c r="N1" s="15"/>
      <c r="P1" s="15"/>
    </row>
    <row r="2" spans="1:25" ht="17.25" customHeight="1" x14ac:dyDescent="0.2">
      <c r="B2" s="11" t="s">
        <v>41</v>
      </c>
      <c r="I2" s="14"/>
      <c r="J2" s="14"/>
      <c r="L2" s="14"/>
      <c r="M2" s="14"/>
      <c r="N2" s="275"/>
      <c r="O2" s="276"/>
      <c r="P2" s="277"/>
    </row>
    <row r="3" spans="1:25" ht="24" customHeight="1" x14ac:dyDescent="0.2">
      <c r="B3" s="47" t="s">
        <v>321</v>
      </c>
      <c r="I3" s="14"/>
      <c r="J3" s="14"/>
      <c r="L3" s="14"/>
      <c r="M3" s="14"/>
      <c r="N3" s="15"/>
      <c r="P3" s="15"/>
    </row>
    <row r="4" spans="1:25" ht="21" customHeight="1" x14ac:dyDescent="0.2">
      <c r="A4" s="46" t="s">
        <v>42</v>
      </c>
      <c r="B4" s="12" t="s">
        <v>320</v>
      </c>
      <c r="G4" s="14"/>
      <c r="H4" s="14"/>
      <c r="J4" s="14"/>
      <c r="K4" s="14"/>
      <c r="L4" s="15"/>
      <c r="N4" s="15"/>
    </row>
    <row r="5" spans="1:25" ht="12" customHeight="1" x14ac:dyDescent="0.2">
      <c r="I5" s="3"/>
      <c r="J5" s="3"/>
      <c r="L5" s="3"/>
      <c r="M5" s="3"/>
    </row>
    <row r="6" spans="1:25" ht="26.25" customHeight="1" x14ac:dyDescent="0.2">
      <c r="B6" s="28"/>
      <c r="C6" s="285" t="s">
        <v>360</v>
      </c>
      <c r="D6" s="252"/>
      <c r="E6" s="252"/>
      <c r="F6" s="252"/>
      <c r="G6" s="252"/>
      <c r="H6" s="252"/>
      <c r="I6" s="252"/>
      <c r="J6" s="252"/>
      <c r="K6" s="252"/>
      <c r="L6" s="252"/>
      <c r="M6" s="252"/>
      <c r="N6" s="252"/>
      <c r="O6" s="252"/>
      <c r="P6" s="252"/>
      <c r="Q6" s="20"/>
    </row>
    <row r="7" spans="1:25" s="3" customFormat="1" ht="19.5" customHeight="1" x14ac:dyDescent="0.2">
      <c r="B7" s="35"/>
      <c r="C7" s="286" t="s">
        <v>114</v>
      </c>
      <c r="D7" s="280"/>
      <c r="E7" s="280"/>
      <c r="F7" s="280"/>
      <c r="G7" s="280"/>
      <c r="H7" s="280"/>
      <c r="I7" s="280"/>
      <c r="J7" s="280"/>
      <c r="K7" s="280"/>
      <c r="L7" s="280"/>
      <c r="M7" s="280"/>
      <c r="N7" s="280"/>
      <c r="O7" s="280"/>
      <c r="P7" s="280"/>
      <c r="Q7" s="32"/>
    </row>
    <row r="8" spans="1:25" s="3" customFormat="1" ht="15" customHeight="1" x14ac:dyDescent="0.2">
      <c r="B8" s="24"/>
      <c r="C8" s="262" t="s">
        <v>313</v>
      </c>
      <c r="D8" s="280"/>
      <c r="E8" s="280"/>
      <c r="F8" s="280"/>
      <c r="G8" s="280"/>
      <c r="H8" s="280"/>
      <c r="I8" s="280"/>
      <c r="J8" s="280"/>
      <c r="K8" s="280"/>
      <c r="L8" s="280"/>
      <c r="M8" s="280"/>
      <c r="N8" s="280"/>
      <c r="O8" s="280"/>
      <c r="P8" s="280"/>
      <c r="Q8" s="32"/>
    </row>
    <row r="9" spans="1:25" ht="15" customHeight="1" x14ac:dyDescent="0.2">
      <c r="B9" s="22"/>
      <c r="C9" s="6"/>
      <c r="D9" s="7"/>
      <c r="E9" s="6"/>
      <c r="F9" s="6"/>
      <c r="G9" s="6"/>
      <c r="H9" s="6"/>
      <c r="I9" s="6"/>
      <c r="J9" s="6"/>
      <c r="K9" s="6"/>
      <c r="L9" s="6"/>
      <c r="M9" s="6"/>
      <c r="N9" s="6"/>
      <c r="O9" s="6"/>
      <c r="P9" s="6"/>
      <c r="Q9" s="21"/>
    </row>
    <row r="10" spans="1:25" ht="15" customHeight="1" x14ac:dyDescent="0.2">
      <c r="B10" s="23"/>
      <c r="C10" s="262" t="s">
        <v>5</v>
      </c>
      <c r="D10" s="234"/>
      <c r="E10" s="280"/>
      <c r="F10" s="237"/>
      <c r="G10" s="281"/>
      <c r="H10" s="281"/>
      <c r="I10" s="281"/>
      <c r="J10" s="281"/>
      <c r="K10" s="281"/>
      <c r="L10" s="281"/>
      <c r="M10" s="281"/>
      <c r="N10" s="281"/>
      <c r="O10" s="281"/>
      <c r="P10" s="282"/>
      <c r="Q10" s="21"/>
    </row>
    <row r="11" spans="1:25" ht="15" customHeight="1" x14ac:dyDescent="0.2">
      <c r="B11" s="23"/>
      <c r="C11" s="262" t="s">
        <v>339</v>
      </c>
      <c r="D11" s="234"/>
      <c r="E11" s="280"/>
      <c r="F11" s="237"/>
      <c r="G11" s="281"/>
      <c r="H11" s="281"/>
      <c r="I11" s="281"/>
      <c r="J11" s="281"/>
      <c r="K11" s="281"/>
      <c r="L11" s="281"/>
      <c r="M11" s="281"/>
      <c r="N11" s="281"/>
      <c r="O11" s="281"/>
      <c r="P11" s="282"/>
      <c r="Q11" s="21"/>
    </row>
    <row r="12" spans="1:25" ht="15" customHeight="1" x14ac:dyDescent="0.2">
      <c r="B12" s="23"/>
      <c r="C12" s="8"/>
      <c r="D12" s="6"/>
      <c r="E12" s="8"/>
      <c r="F12" s="6"/>
      <c r="G12" s="8"/>
      <c r="H12" s="6"/>
      <c r="I12" s="6"/>
      <c r="J12" s="8"/>
      <c r="L12" s="8"/>
      <c r="M12" s="8"/>
      <c r="N12" s="8"/>
      <c r="O12" s="8"/>
      <c r="P12" s="8"/>
      <c r="Q12" s="21"/>
    </row>
    <row r="13" spans="1:25" ht="15" customHeight="1" x14ac:dyDescent="0.2">
      <c r="B13" s="23"/>
      <c r="C13" s="8" t="s">
        <v>141</v>
      </c>
      <c r="D13" s="136"/>
      <c r="E13" s="136"/>
      <c r="F13" s="136"/>
      <c r="G13" s="136"/>
      <c r="H13" s="136"/>
      <c r="I13" s="70"/>
      <c r="J13" s="39" t="s">
        <v>3</v>
      </c>
      <c r="K13" s="6"/>
      <c r="L13" s="6"/>
      <c r="M13" s="70"/>
      <c r="N13" s="39" t="s">
        <v>8</v>
      </c>
      <c r="O13" s="6"/>
      <c r="P13" s="6"/>
      <c r="Q13" s="21"/>
      <c r="R13" s="194" t="str">
        <f>IF(COUNTIF(I13:M13,"x")&gt;1,"Entweder oder!","")</f>
        <v/>
      </c>
      <c r="S13" s="113"/>
      <c r="T13" s="113"/>
      <c r="U13" s="113"/>
      <c r="V13" s="113"/>
      <c r="W13" s="113"/>
      <c r="X13" s="113"/>
      <c r="Y13" s="113"/>
    </row>
    <row r="14" spans="1:25" ht="7.5" customHeight="1" x14ac:dyDescent="0.2">
      <c r="B14" s="23"/>
      <c r="C14" s="8"/>
      <c r="D14" s="136"/>
      <c r="E14" s="136"/>
      <c r="F14" s="136"/>
      <c r="G14" s="136"/>
      <c r="H14" s="136"/>
      <c r="I14" s="6"/>
      <c r="J14" s="6"/>
      <c r="K14" s="6"/>
      <c r="L14" s="136"/>
      <c r="M14" s="6"/>
      <c r="N14" s="6"/>
      <c r="O14" s="6"/>
      <c r="P14" s="6"/>
      <c r="Q14" s="21"/>
    </row>
    <row r="15" spans="1:25" ht="11.45" customHeight="1" x14ac:dyDescent="0.2">
      <c r="B15" s="23"/>
      <c r="C15" s="8" t="s">
        <v>275</v>
      </c>
      <c r="D15" s="136"/>
      <c r="E15" s="136"/>
      <c r="F15" s="136"/>
      <c r="G15" s="136"/>
      <c r="H15" s="136"/>
      <c r="I15" s="6"/>
      <c r="J15" s="6"/>
      <c r="K15" s="6"/>
      <c r="L15" s="136"/>
      <c r="M15" s="6"/>
      <c r="N15" s="6"/>
      <c r="O15" s="6"/>
      <c r="P15" s="6"/>
      <c r="Q15" s="21"/>
    </row>
    <row r="16" spans="1:25" ht="15" customHeight="1" x14ac:dyDescent="0.2">
      <c r="B16" s="23"/>
      <c r="C16" s="8" t="s">
        <v>276</v>
      </c>
      <c r="D16" s="6"/>
      <c r="E16" s="6"/>
      <c r="F16" s="6"/>
      <c r="G16" s="6"/>
      <c r="H16" s="6"/>
      <c r="I16" s="70"/>
      <c r="J16" s="39" t="s">
        <v>2</v>
      </c>
      <c r="K16" s="6"/>
      <c r="L16" s="6"/>
      <c r="M16" s="70" t="s">
        <v>242</v>
      </c>
      <c r="N16" s="39" t="s">
        <v>1</v>
      </c>
      <c r="O16" s="194"/>
      <c r="P16" s="6"/>
      <c r="Q16" s="195"/>
      <c r="R16" s="137" t="str">
        <f>IF(COUNTIF(I16:M16,"x")&gt;1,"Entweder oder!","")</f>
        <v/>
      </c>
    </row>
    <row r="17" spans="2:25" ht="7.5" customHeight="1" x14ac:dyDescent="0.2">
      <c r="B17" s="23"/>
      <c r="C17" s="8"/>
      <c r="D17" s="136"/>
      <c r="E17" s="136"/>
      <c r="F17" s="136"/>
      <c r="G17" s="136"/>
      <c r="H17" s="136"/>
      <c r="I17" s="6"/>
      <c r="J17" s="6"/>
      <c r="K17" s="6"/>
      <c r="L17" s="136"/>
      <c r="M17" s="6"/>
      <c r="N17" s="6"/>
      <c r="O17" s="6"/>
      <c r="P17" s="6"/>
      <c r="Q17" s="21"/>
    </row>
    <row r="18" spans="2:25" ht="15" customHeight="1" x14ac:dyDescent="0.2">
      <c r="B18" s="23"/>
      <c r="C18" s="6" t="s">
        <v>249</v>
      </c>
      <c r="D18" s="6"/>
      <c r="E18" s="6"/>
      <c r="F18" s="6"/>
      <c r="G18" s="6"/>
      <c r="H18" s="6"/>
      <c r="I18" s="70" t="s">
        <v>242</v>
      </c>
      <c r="J18" s="39" t="s">
        <v>2</v>
      </c>
      <c r="K18" s="6"/>
      <c r="L18" s="6"/>
      <c r="M18" s="70"/>
      <c r="N18" s="39" t="s">
        <v>1</v>
      </c>
      <c r="O18" s="194"/>
      <c r="P18" s="6"/>
      <c r="Q18" s="21"/>
      <c r="R18" s="137" t="str">
        <f>IF(COUNTIF(I18:M18,"x")&gt;1,"Entweder oder!","")</f>
        <v/>
      </c>
    </row>
    <row r="19" spans="2:25" ht="7.5" customHeight="1" x14ac:dyDescent="0.2">
      <c r="B19" s="23"/>
      <c r="C19" s="6"/>
      <c r="D19" s="6"/>
      <c r="E19" s="6"/>
      <c r="F19" s="6"/>
      <c r="G19" s="6"/>
      <c r="H19" s="6"/>
      <c r="I19" s="6"/>
      <c r="J19" s="6"/>
      <c r="K19" s="6"/>
      <c r="L19" s="6"/>
      <c r="M19" s="6"/>
      <c r="N19" s="6"/>
      <c r="O19" s="6"/>
      <c r="P19" s="6"/>
      <c r="Q19" s="21"/>
    </row>
    <row r="20" spans="2:25" ht="15" customHeight="1" x14ac:dyDescent="0.2">
      <c r="B20" s="23"/>
      <c r="C20" s="8"/>
      <c r="D20" s="136"/>
      <c r="E20" s="136"/>
      <c r="F20" s="136"/>
      <c r="G20" s="136"/>
      <c r="H20" s="136"/>
      <c r="I20" s="262" t="s">
        <v>157</v>
      </c>
      <c r="J20" s="280"/>
      <c r="K20" s="280"/>
      <c r="L20" s="289"/>
      <c r="M20" s="287"/>
      <c r="N20" s="288"/>
      <c r="O20" s="6"/>
      <c r="P20" s="193"/>
      <c r="Q20" s="21"/>
      <c r="R20" s="137" t="str">
        <f>IF(M18="x",IF(M20="","Anz. fehlt!",""),"")</f>
        <v/>
      </c>
    </row>
    <row r="21" spans="2:25" ht="7.5" customHeight="1" x14ac:dyDescent="0.2">
      <c r="B21" s="25"/>
      <c r="C21" s="26"/>
      <c r="D21" s="26"/>
      <c r="E21" s="26"/>
      <c r="F21" s="26"/>
      <c r="G21" s="26"/>
      <c r="H21" s="26"/>
      <c r="I21" s="26"/>
      <c r="J21" s="26"/>
      <c r="K21" s="26"/>
      <c r="L21" s="26"/>
      <c r="M21" s="26"/>
      <c r="N21" s="26"/>
      <c r="O21" s="26"/>
      <c r="P21" s="26"/>
      <c r="Q21" s="27"/>
    </row>
    <row r="22" spans="2:25" ht="15" customHeight="1" x14ac:dyDescent="0.2">
      <c r="B22" s="6"/>
      <c r="C22" s="6"/>
      <c r="D22" s="6"/>
      <c r="E22" s="6"/>
      <c r="F22" s="6"/>
      <c r="G22" s="6"/>
      <c r="H22" s="6"/>
      <c r="I22" s="6"/>
      <c r="J22" s="6"/>
      <c r="K22" s="6"/>
      <c r="L22" s="6"/>
      <c r="M22" s="6"/>
      <c r="N22" s="6"/>
      <c r="O22" s="6"/>
      <c r="P22" s="6"/>
      <c r="Q22" s="6"/>
    </row>
    <row r="23" spans="2:25" ht="22.5" customHeight="1" x14ac:dyDescent="0.2">
      <c r="B23" s="30"/>
      <c r="C23" s="250" t="s">
        <v>224</v>
      </c>
      <c r="D23" s="283"/>
      <c r="E23" s="283"/>
      <c r="F23" s="283"/>
      <c r="G23" s="284"/>
      <c r="H23" s="284"/>
      <c r="I23" s="19"/>
      <c r="J23" s="19"/>
      <c r="K23" s="19"/>
      <c r="L23" s="19"/>
      <c r="M23" s="19"/>
      <c r="N23" s="19"/>
      <c r="O23" s="19"/>
      <c r="P23" s="19"/>
      <c r="Q23" s="20"/>
      <c r="R23" s="125"/>
    </row>
    <row r="24" spans="2:25" s="6" customFormat="1" ht="33" customHeight="1" x14ac:dyDescent="0.2">
      <c r="B24" s="29"/>
      <c r="C24" s="235" t="s">
        <v>266</v>
      </c>
      <c r="D24" s="236"/>
      <c r="E24" s="236"/>
      <c r="F24" s="236"/>
      <c r="G24" s="236"/>
      <c r="H24" s="236"/>
      <c r="I24" s="236"/>
      <c r="J24" s="236"/>
      <c r="K24" s="236"/>
      <c r="L24" s="236"/>
      <c r="M24" s="236"/>
      <c r="N24" s="236"/>
      <c r="O24" s="236"/>
      <c r="P24" s="236"/>
      <c r="Q24" s="21"/>
      <c r="R24" s="163"/>
    </row>
    <row r="25" spans="2:25" ht="15" customHeight="1" x14ac:dyDescent="0.2">
      <c r="B25" s="23"/>
      <c r="C25" s="70"/>
      <c r="D25" s="39" t="s">
        <v>2</v>
      </c>
      <c r="E25" s="70"/>
      <c r="F25" s="164" t="s">
        <v>225</v>
      </c>
      <c r="G25" s="37"/>
      <c r="H25" s="37"/>
      <c r="I25" s="237"/>
      <c r="J25" s="238"/>
      <c r="K25" s="238"/>
      <c r="L25" s="238"/>
      <c r="M25" s="238"/>
      <c r="N25" s="238"/>
      <c r="O25" s="238"/>
      <c r="P25" s="239"/>
      <c r="Q25" s="21"/>
      <c r="R25" s="233" t="str">
        <f>IF(COUNTIF(C25:E25,"x")&gt;1,"Entweder oder!",IF(E25="x",IF(I25="","Welche Finanzierung?",""),""))</f>
        <v/>
      </c>
      <c r="S25" s="234"/>
      <c r="T25" s="234"/>
      <c r="U25" s="234"/>
      <c r="V25" s="234"/>
      <c r="W25" s="234"/>
      <c r="X25" s="234"/>
      <c r="Y25" s="234"/>
    </row>
    <row r="26" spans="2:25" ht="7.5" customHeight="1" x14ac:dyDescent="0.2">
      <c r="B26" s="25"/>
      <c r="C26" s="26"/>
      <c r="D26" s="26"/>
      <c r="E26" s="26"/>
      <c r="F26" s="26"/>
      <c r="G26" s="26"/>
      <c r="H26" s="26"/>
      <c r="I26" s="26"/>
      <c r="J26" s="26"/>
      <c r="K26" s="26"/>
      <c r="L26" s="26"/>
      <c r="M26" s="26"/>
      <c r="N26" s="26"/>
      <c r="O26" s="26"/>
      <c r="P26" s="26"/>
      <c r="Q26" s="27"/>
      <c r="R26" s="125"/>
    </row>
    <row r="27" spans="2:25" ht="15" customHeight="1" x14ac:dyDescent="0.2">
      <c r="B27" s="6"/>
      <c r="C27" s="6"/>
      <c r="D27" s="6"/>
      <c r="E27" s="6"/>
      <c r="F27" s="6"/>
      <c r="G27" s="6"/>
      <c r="H27" s="6"/>
      <c r="I27" s="6"/>
      <c r="J27" s="6"/>
      <c r="K27" s="6"/>
      <c r="L27" s="6"/>
      <c r="M27" s="6"/>
      <c r="N27" s="6"/>
      <c r="O27" s="6"/>
      <c r="P27" s="6"/>
      <c r="Q27" s="6"/>
      <c r="R27" s="125"/>
    </row>
    <row r="28" spans="2:25" ht="30" customHeight="1" x14ac:dyDescent="0.2">
      <c r="B28" s="36"/>
      <c r="C28" s="250" t="s">
        <v>10</v>
      </c>
      <c r="D28" s="251"/>
      <c r="E28" s="251"/>
      <c r="F28" s="251"/>
      <c r="G28" s="251"/>
      <c r="H28" s="251"/>
      <c r="I28" s="251"/>
      <c r="J28" s="251"/>
      <c r="K28" s="251"/>
      <c r="L28" s="251"/>
      <c r="M28" s="251"/>
      <c r="N28" s="251"/>
      <c r="O28" s="252"/>
      <c r="P28" s="252"/>
      <c r="Q28" s="20"/>
    </row>
    <row r="29" spans="2:25" ht="7.5" customHeight="1" x14ac:dyDescent="0.2">
      <c r="B29" s="30"/>
      <c r="C29" s="43"/>
      <c r="D29" s="43"/>
      <c r="E29" s="278"/>
      <c r="F29" s="279"/>
      <c r="G29" s="279"/>
      <c r="H29" s="279"/>
      <c r="I29" s="279"/>
      <c r="J29" s="279"/>
      <c r="K29" s="279"/>
      <c r="L29" s="279"/>
      <c r="M29" s="279"/>
      <c r="N29" s="279"/>
      <c r="O29" s="279"/>
      <c r="P29" s="279"/>
      <c r="Q29" s="20"/>
    </row>
    <row r="30" spans="2:25" ht="15" customHeight="1" x14ac:dyDescent="0.2">
      <c r="B30" s="23"/>
      <c r="C30" s="240" t="s">
        <v>227</v>
      </c>
      <c r="D30" s="241"/>
      <c r="E30" s="244" t="str">
        <f>IF(F11="","",F11)</f>
        <v/>
      </c>
      <c r="F30" s="245"/>
      <c r="G30" s="245"/>
      <c r="H30" s="245"/>
      <c r="I30" s="245"/>
      <c r="J30" s="245"/>
      <c r="K30" s="245"/>
      <c r="L30" s="245"/>
      <c r="M30" s="245"/>
      <c r="N30" s="245"/>
      <c r="O30" s="245"/>
      <c r="P30" s="246"/>
      <c r="Q30" s="21"/>
    </row>
    <row r="31" spans="2:25" ht="7.5" customHeight="1" x14ac:dyDescent="0.2">
      <c r="B31" s="23"/>
      <c r="C31" s="166"/>
      <c r="D31" s="166"/>
      <c r="E31" s="247"/>
      <c r="F31" s="248"/>
      <c r="G31" s="248"/>
      <c r="H31" s="248"/>
      <c r="I31" s="248"/>
      <c r="J31" s="248"/>
      <c r="K31" s="248"/>
      <c r="L31" s="248"/>
      <c r="M31" s="248"/>
      <c r="N31" s="248"/>
      <c r="O31" s="248"/>
      <c r="P31" s="248"/>
      <c r="Q31" s="21"/>
    </row>
    <row r="32" spans="2:25" ht="15" customHeight="1" x14ac:dyDescent="0.2">
      <c r="B32" s="23"/>
      <c r="C32" s="242" t="s">
        <v>292</v>
      </c>
      <c r="D32" s="243"/>
      <c r="E32" s="70"/>
      <c r="F32" s="39" t="s">
        <v>11</v>
      </c>
      <c r="G32" s="70" t="s">
        <v>242</v>
      </c>
      <c r="H32" s="39" t="s">
        <v>12</v>
      </c>
      <c r="Q32" s="21"/>
      <c r="R32" s="249" t="str">
        <f>IF(COUNTIF(E32:G32,"x")&gt;1,"Entweder Herr oder Frau!","")</f>
        <v/>
      </c>
      <c r="S32" s="249"/>
      <c r="T32" s="249"/>
      <c r="U32" s="249"/>
      <c r="V32" s="249"/>
      <c r="W32" s="249"/>
      <c r="X32" s="249"/>
      <c r="Y32" s="249"/>
    </row>
    <row r="33" spans="2:25" ht="7.5" customHeight="1" x14ac:dyDescent="0.2">
      <c r="B33" s="23"/>
      <c r="C33" s="243"/>
      <c r="D33" s="243"/>
      <c r="E33" s="247"/>
      <c r="F33" s="248"/>
      <c r="G33" s="248"/>
      <c r="H33" s="248"/>
      <c r="I33" s="248"/>
      <c r="J33" s="248"/>
      <c r="K33" s="248"/>
      <c r="L33" s="248"/>
      <c r="M33" s="248"/>
      <c r="N33" s="248"/>
      <c r="O33" s="248"/>
      <c r="P33" s="248"/>
      <c r="Q33" s="21"/>
    </row>
    <row r="34" spans="2:25" ht="15" customHeight="1" x14ac:dyDescent="0.2">
      <c r="B34" s="23"/>
      <c r="C34" s="243"/>
      <c r="D34" s="243"/>
      <c r="E34" s="247" t="s">
        <v>14</v>
      </c>
      <c r="F34" s="248"/>
      <c r="G34" s="237"/>
      <c r="H34" s="272"/>
      <c r="I34" s="272"/>
      <c r="J34" s="273"/>
      <c r="K34" s="262" t="s">
        <v>15</v>
      </c>
      <c r="L34" s="262"/>
      <c r="M34" s="237"/>
      <c r="N34" s="238"/>
      <c r="O34" s="238"/>
      <c r="P34" s="239"/>
      <c r="Q34" s="21"/>
      <c r="Y34" s="4"/>
    </row>
    <row r="35" spans="2:25" ht="7.5" customHeight="1" x14ac:dyDescent="0.2">
      <c r="B35" s="23"/>
      <c r="C35" s="8"/>
      <c r="D35" s="8"/>
      <c r="E35" s="247"/>
      <c r="F35" s="248"/>
      <c r="G35" s="248"/>
      <c r="H35" s="248"/>
      <c r="I35" s="248"/>
      <c r="J35" s="248"/>
      <c r="K35" s="248"/>
      <c r="L35" s="248"/>
      <c r="M35" s="248"/>
      <c r="N35" s="248"/>
      <c r="O35" s="248"/>
      <c r="P35" s="248"/>
      <c r="Q35" s="21"/>
    </row>
    <row r="36" spans="2:25" ht="15" customHeight="1" x14ac:dyDescent="0.2">
      <c r="B36" s="23"/>
      <c r="C36" s="8"/>
      <c r="D36" s="8"/>
      <c r="E36" s="262" t="s">
        <v>16</v>
      </c>
      <c r="F36" s="262"/>
      <c r="G36" s="262"/>
      <c r="H36" s="262"/>
      <c r="I36" s="237"/>
      <c r="J36" s="238"/>
      <c r="K36" s="238"/>
      <c r="L36" s="238"/>
      <c r="M36" s="272"/>
      <c r="N36" s="272"/>
      <c r="O36" s="272"/>
      <c r="P36" s="273"/>
      <c r="Q36" s="21"/>
    </row>
    <row r="37" spans="2:25" ht="7.5" customHeight="1" x14ac:dyDescent="0.2">
      <c r="B37" s="23"/>
      <c r="C37" s="8"/>
      <c r="D37" s="8"/>
      <c r="E37" s="247"/>
      <c r="F37" s="248"/>
      <c r="G37" s="248"/>
      <c r="H37" s="248"/>
      <c r="I37" s="248"/>
      <c r="J37" s="248"/>
      <c r="K37" s="248"/>
      <c r="L37" s="248"/>
      <c r="M37" s="248"/>
      <c r="N37" s="248"/>
      <c r="O37" s="248"/>
      <c r="P37" s="248"/>
      <c r="Q37" s="21"/>
    </row>
    <row r="38" spans="2:25" ht="15" customHeight="1" x14ac:dyDescent="0.2">
      <c r="B38" s="23"/>
      <c r="C38" s="8"/>
      <c r="D38" s="8"/>
      <c r="E38" s="247" t="s">
        <v>17</v>
      </c>
      <c r="F38" s="247"/>
      <c r="G38" s="237"/>
      <c r="H38" s="239"/>
      <c r="I38" s="247" t="s">
        <v>18</v>
      </c>
      <c r="J38" s="247"/>
      <c r="K38" s="237"/>
      <c r="L38" s="238"/>
      <c r="M38" s="238"/>
      <c r="N38" s="238"/>
      <c r="O38" s="238"/>
      <c r="P38" s="239"/>
      <c r="Q38" s="21"/>
    </row>
    <row r="39" spans="2:25" ht="7.5" customHeight="1" x14ac:dyDescent="0.2">
      <c r="B39" s="23"/>
      <c r="C39" s="8"/>
      <c r="D39" s="8"/>
      <c r="E39" s="247"/>
      <c r="F39" s="248"/>
      <c r="G39" s="248"/>
      <c r="H39" s="248"/>
      <c r="I39" s="248"/>
      <c r="J39" s="248"/>
      <c r="K39" s="248"/>
      <c r="L39" s="248"/>
      <c r="M39" s="248"/>
      <c r="N39" s="248"/>
      <c r="O39" s="248"/>
      <c r="P39" s="248"/>
      <c r="Q39" s="21"/>
    </row>
    <row r="40" spans="2:25" ht="15" customHeight="1" x14ac:dyDescent="0.2">
      <c r="B40" s="23"/>
      <c r="C40" s="8"/>
      <c r="D40" s="8"/>
      <c r="E40" s="247" t="s">
        <v>19</v>
      </c>
      <c r="F40" s="247"/>
      <c r="G40" s="290"/>
      <c r="H40" s="291"/>
      <c r="I40" s="291"/>
      <c r="J40" s="292"/>
      <c r="K40" s="247" t="s">
        <v>281</v>
      </c>
      <c r="L40" s="247"/>
      <c r="M40" s="290"/>
      <c r="N40" s="293"/>
      <c r="O40" s="293"/>
      <c r="P40" s="294"/>
      <c r="Q40" s="21"/>
    </row>
    <row r="41" spans="2:25" ht="7.5" customHeight="1" x14ac:dyDescent="0.2">
      <c r="B41" s="23"/>
      <c r="C41" s="8"/>
      <c r="D41" s="8"/>
      <c r="E41" s="247"/>
      <c r="F41" s="248"/>
      <c r="G41" s="248"/>
      <c r="H41" s="248"/>
      <c r="I41" s="248"/>
      <c r="J41" s="248"/>
      <c r="K41" s="248"/>
      <c r="L41" s="248"/>
      <c r="M41" s="248"/>
      <c r="N41" s="248"/>
      <c r="O41" s="248"/>
      <c r="P41" s="248"/>
      <c r="Q41" s="21"/>
    </row>
    <row r="42" spans="2:25" ht="15" customHeight="1" x14ac:dyDescent="0.2">
      <c r="B42" s="23"/>
      <c r="C42" s="8"/>
      <c r="D42" s="8"/>
      <c r="E42" s="247" t="s">
        <v>21</v>
      </c>
      <c r="F42" s="247"/>
      <c r="G42" s="271"/>
      <c r="H42" s="272"/>
      <c r="I42" s="272"/>
      <c r="J42" s="273"/>
      <c r="K42" s="247" t="s">
        <v>13</v>
      </c>
      <c r="L42" s="247"/>
      <c r="M42" s="271"/>
      <c r="N42" s="238"/>
      <c r="O42" s="238"/>
      <c r="P42" s="239"/>
      <c r="Q42" s="21"/>
    </row>
    <row r="43" spans="2:25" ht="7.5" customHeight="1" x14ac:dyDescent="0.2">
      <c r="B43" s="23"/>
      <c r="C43" s="8"/>
      <c r="D43" s="8"/>
      <c r="E43" s="8"/>
      <c r="F43" s="8"/>
      <c r="G43" s="8"/>
      <c r="H43" s="8"/>
      <c r="I43" s="31"/>
      <c r="J43" s="31"/>
      <c r="K43" s="31"/>
      <c r="L43" s="31"/>
      <c r="M43" s="31"/>
      <c r="N43" s="31"/>
      <c r="O43" s="31"/>
      <c r="P43" s="31"/>
      <c r="Q43" s="21"/>
    </row>
    <row r="44" spans="2:25" ht="7.5" customHeight="1" x14ac:dyDescent="0.2">
      <c r="B44" s="30"/>
      <c r="C44" s="43"/>
      <c r="D44" s="43"/>
      <c r="E44" s="278"/>
      <c r="F44" s="279"/>
      <c r="G44" s="279"/>
      <c r="H44" s="279"/>
      <c r="I44" s="279"/>
      <c r="J44" s="279"/>
      <c r="K44" s="279"/>
      <c r="L44" s="279"/>
      <c r="M44" s="279"/>
      <c r="N44" s="279"/>
      <c r="O44" s="279"/>
      <c r="P44" s="279"/>
      <c r="Q44" s="20"/>
    </row>
    <row r="45" spans="2:25" ht="15" customHeight="1" x14ac:dyDescent="0.2">
      <c r="B45" s="23"/>
      <c r="C45" s="300" t="s">
        <v>226</v>
      </c>
      <c r="D45" s="300"/>
      <c r="E45" s="70"/>
      <c r="F45" s="39" t="s">
        <v>11</v>
      </c>
      <c r="G45" s="70" t="s">
        <v>242</v>
      </c>
      <c r="H45" s="39" t="s">
        <v>12</v>
      </c>
      <c r="Q45" s="21"/>
      <c r="R45" s="249" t="str">
        <f>IF(COUNTIF(E45:G45,"x")&gt;1,"Entweder Herr oder Frau!","")</f>
        <v/>
      </c>
      <c r="S45" s="249"/>
      <c r="T45" s="249"/>
      <c r="U45" s="249"/>
      <c r="V45" s="249"/>
      <c r="W45" s="249"/>
      <c r="X45" s="249"/>
      <c r="Y45" s="249"/>
    </row>
    <row r="46" spans="2:25" ht="7.5" customHeight="1" x14ac:dyDescent="0.2">
      <c r="B46" s="23"/>
      <c r="C46" s="300"/>
      <c r="D46" s="300"/>
      <c r="E46" s="247"/>
      <c r="F46" s="248"/>
      <c r="G46" s="248"/>
      <c r="H46" s="248"/>
      <c r="I46" s="248"/>
      <c r="J46" s="248"/>
      <c r="K46" s="248"/>
      <c r="L46" s="248"/>
      <c r="M46" s="248"/>
      <c r="N46" s="248"/>
      <c r="O46" s="248"/>
      <c r="P46" s="248"/>
      <c r="Q46" s="21"/>
    </row>
    <row r="47" spans="2:25" ht="15" customHeight="1" x14ac:dyDescent="0.2">
      <c r="B47" s="23"/>
      <c r="E47" s="247" t="s">
        <v>14</v>
      </c>
      <c r="F47" s="248"/>
      <c r="G47" s="237"/>
      <c r="H47" s="272"/>
      <c r="I47" s="272"/>
      <c r="J47" s="273"/>
      <c r="K47" s="262" t="s">
        <v>15</v>
      </c>
      <c r="L47" s="262"/>
      <c r="M47" s="237"/>
      <c r="N47" s="238"/>
      <c r="O47" s="238"/>
      <c r="P47" s="239"/>
      <c r="Q47" s="21"/>
    </row>
    <row r="48" spans="2:25" ht="7.5" customHeight="1" x14ac:dyDescent="0.2">
      <c r="B48" s="23"/>
      <c r="C48" s="48"/>
      <c r="D48" s="48"/>
      <c r="E48" s="247"/>
      <c r="F48" s="248"/>
      <c r="G48" s="248"/>
      <c r="H48" s="248"/>
      <c r="I48" s="248"/>
      <c r="J48" s="248"/>
      <c r="K48" s="248"/>
      <c r="L48" s="248"/>
      <c r="M48" s="248"/>
      <c r="N48" s="248"/>
      <c r="O48" s="248"/>
      <c r="P48" s="248"/>
      <c r="Q48" s="21"/>
    </row>
    <row r="49" spans="2:17" ht="15" customHeight="1" x14ac:dyDescent="0.2">
      <c r="B49" s="23"/>
      <c r="C49" s="48"/>
      <c r="D49" s="48"/>
      <c r="E49" s="247" t="s">
        <v>19</v>
      </c>
      <c r="F49" s="247"/>
      <c r="G49" s="290"/>
      <c r="H49" s="291"/>
      <c r="I49" s="291"/>
      <c r="J49" s="292"/>
      <c r="K49" s="247" t="s">
        <v>281</v>
      </c>
      <c r="L49" s="247"/>
      <c r="M49" s="290"/>
      <c r="N49" s="293"/>
      <c r="O49" s="293"/>
      <c r="P49" s="294"/>
      <c r="Q49" s="21"/>
    </row>
    <row r="50" spans="2:17" ht="7.5" customHeight="1" x14ac:dyDescent="0.2">
      <c r="B50" s="23"/>
      <c r="C50" s="40"/>
      <c r="D50" s="40"/>
      <c r="E50" s="247"/>
      <c r="F50" s="248"/>
      <c r="G50" s="248"/>
      <c r="H50" s="248"/>
      <c r="I50" s="248"/>
      <c r="J50" s="248"/>
      <c r="K50" s="248"/>
      <c r="L50" s="248"/>
      <c r="M50" s="248"/>
      <c r="N50" s="248"/>
      <c r="O50" s="248"/>
      <c r="P50" s="248"/>
      <c r="Q50" s="21"/>
    </row>
    <row r="51" spans="2:17" ht="15" customHeight="1" x14ac:dyDescent="0.2">
      <c r="B51" s="23"/>
      <c r="C51" s="40"/>
      <c r="D51" s="40"/>
      <c r="E51" s="247" t="s">
        <v>21</v>
      </c>
      <c r="F51" s="247"/>
      <c r="G51" s="271"/>
      <c r="H51" s="272"/>
      <c r="I51" s="272"/>
      <c r="J51" s="273"/>
      <c r="K51" s="31"/>
      <c r="L51" s="31"/>
      <c r="M51" s="31"/>
      <c r="N51" s="31"/>
      <c r="O51" s="31"/>
      <c r="P51" s="31"/>
      <c r="Q51" s="21"/>
    </row>
    <row r="52" spans="2:17" ht="7.5" customHeight="1" x14ac:dyDescent="0.2">
      <c r="B52" s="25"/>
      <c r="C52" s="26"/>
      <c r="D52" s="26"/>
      <c r="E52" s="26"/>
      <c r="F52" s="26"/>
      <c r="G52" s="26"/>
      <c r="H52" s="26"/>
      <c r="I52" s="26"/>
      <c r="J52" s="26"/>
      <c r="K52" s="26"/>
      <c r="L52" s="26"/>
      <c r="M52" s="26"/>
      <c r="N52" s="26"/>
      <c r="O52" s="26"/>
      <c r="P52" s="26"/>
      <c r="Q52" s="27"/>
    </row>
    <row r="53" spans="2:17" ht="15" customHeight="1" x14ac:dyDescent="0.2">
      <c r="B53" s="6"/>
      <c r="D53" s="6"/>
    </row>
    <row r="54" spans="2:17" ht="15" customHeight="1" x14ac:dyDescent="0.2">
      <c r="B54" s="6"/>
      <c r="D54" s="6"/>
    </row>
    <row r="55" spans="2:17" ht="30" customHeight="1" x14ac:dyDescent="0.2">
      <c r="B55" s="36"/>
      <c r="C55" s="18" t="s">
        <v>153</v>
      </c>
      <c r="D55" s="19"/>
      <c r="E55" s="19"/>
      <c r="F55" s="19"/>
      <c r="G55" s="19"/>
      <c r="H55" s="19"/>
      <c r="I55" s="34"/>
      <c r="J55" s="33"/>
      <c r="K55" s="19"/>
      <c r="L55" s="33"/>
      <c r="M55" s="34"/>
      <c r="N55" s="33"/>
      <c r="O55" s="19"/>
      <c r="P55" s="33"/>
      <c r="Q55" s="20"/>
    </row>
    <row r="56" spans="2:17" s="6" customFormat="1" ht="18.75" customHeight="1" x14ac:dyDescent="0.2">
      <c r="B56" s="29"/>
      <c r="C56" s="9" t="s">
        <v>302</v>
      </c>
      <c r="I56" s="13"/>
      <c r="J56" s="16"/>
      <c r="L56" s="16"/>
      <c r="M56" s="13"/>
      <c r="N56" s="16"/>
      <c r="P56" s="16"/>
      <c r="Q56" s="21"/>
    </row>
    <row r="57" spans="2:17" ht="91.5" customHeight="1" x14ac:dyDescent="0.2">
      <c r="B57" s="23"/>
      <c r="C57" s="274"/>
      <c r="D57" s="254"/>
      <c r="E57" s="254"/>
      <c r="F57" s="254"/>
      <c r="G57" s="254"/>
      <c r="H57" s="254"/>
      <c r="I57" s="254"/>
      <c r="J57" s="254"/>
      <c r="K57" s="254"/>
      <c r="L57" s="254"/>
      <c r="M57" s="254"/>
      <c r="N57" s="254"/>
      <c r="O57" s="254"/>
      <c r="P57" s="255"/>
      <c r="Q57" s="21"/>
    </row>
    <row r="58" spans="2:17" s="6" customFormat="1" ht="7.5" customHeight="1" x14ac:dyDescent="0.2">
      <c r="B58" s="23"/>
      <c r="C58" s="8"/>
      <c r="Q58" s="21"/>
    </row>
    <row r="59" spans="2:17" s="6" customFormat="1" ht="18.75" customHeight="1" x14ac:dyDescent="0.2">
      <c r="B59" s="29"/>
      <c r="C59" s="9" t="s">
        <v>314</v>
      </c>
      <c r="I59" s="13"/>
      <c r="J59" s="16"/>
      <c r="L59" s="16"/>
      <c r="M59" s="13"/>
      <c r="N59" s="16"/>
      <c r="P59" s="16"/>
      <c r="Q59" s="21"/>
    </row>
    <row r="60" spans="2:17" ht="91.5" customHeight="1" x14ac:dyDescent="0.2">
      <c r="B60" s="23"/>
      <c r="C60" s="253"/>
      <c r="D60" s="254"/>
      <c r="E60" s="254"/>
      <c r="F60" s="254"/>
      <c r="G60" s="254"/>
      <c r="H60" s="254"/>
      <c r="I60" s="254"/>
      <c r="J60" s="254"/>
      <c r="K60" s="254"/>
      <c r="L60" s="254"/>
      <c r="M60" s="254"/>
      <c r="N60" s="254"/>
      <c r="O60" s="254"/>
      <c r="P60" s="255"/>
      <c r="Q60" s="21"/>
    </row>
    <row r="61" spans="2:17" s="6" customFormat="1" ht="7.5" customHeight="1" x14ac:dyDescent="0.2">
      <c r="B61" s="23"/>
      <c r="Q61" s="21"/>
    </row>
    <row r="62" spans="2:17" ht="7.5" customHeight="1" x14ac:dyDescent="0.2">
      <c r="B62" s="25"/>
      <c r="C62" s="26"/>
      <c r="D62" s="26"/>
      <c r="E62" s="26"/>
      <c r="F62" s="26"/>
      <c r="G62" s="26"/>
      <c r="H62" s="26"/>
      <c r="I62" s="26"/>
      <c r="J62" s="26"/>
      <c r="K62" s="26"/>
      <c r="L62" s="26"/>
      <c r="M62" s="26"/>
      <c r="N62" s="26"/>
      <c r="O62" s="26"/>
      <c r="P62" s="26"/>
      <c r="Q62" s="27"/>
    </row>
    <row r="63" spans="2:17" ht="15" customHeight="1" x14ac:dyDescent="0.2">
      <c r="B63" s="6"/>
      <c r="D63" s="6"/>
    </row>
    <row r="64" spans="2:17" ht="30" customHeight="1" x14ac:dyDescent="0.2">
      <c r="B64" s="36"/>
      <c r="C64" s="250" t="s">
        <v>229</v>
      </c>
      <c r="D64" s="251"/>
      <c r="E64" s="251"/>
      <c r="F64" s="251"/>
      <c r="G64" s="251"/>
      <c r="H64" s="251"/>
      <c r="I64" s="251"/>
      <c r="J64" s="251"/>
      <c r="K64" s="251"/>
      <c r="L64" s="251"/>
      <c r="M64" s="251"/>
      <c r="N64" s="251"/>
      <c r="O64" s="252"/>
      <c r="P64" s="252"/>
      <c r="Q64" s="20"/>
    </row>
    <row r="65" spans="2:26" s="6" customFormat="1" ht="18.75" customHeight="1" x14ac:dyDescent="0.2">
      <c r="B65" s="29"/>
      <c r="C65" s="9" t="s">
        <v>230</v>
      </c>
      <c r="D65" s="8"/>
      <c r="E65" s="8"/>
      <c r="F65" s="8"/>
      <c r="G65" s="8"/>
      <c r="H65" s="8"/>
      <c r="I65" s="16"/>
      <c r="J65" s="16"/>
      <c r="K65" s="8"/>
      <c r="L65" s="16"/>
      <c r="M65" s="16"/>
      <c r="N65" s="16"/>
      <c r="O65" s="8"/>
      <c r="P65" s="16"/>
      <c r="Q65" s="21"/>
      <c r="S65" s="2"/>
    </row>
    <row r="66" spans="2:26" ht="91.5" customHeight="1" x14ac:dyDescent="0.2">
      <c r="B66" s="23"/>
      <c r="C66" s="253"/>
      <c r="D66" s="254"/>
      <c r="E66" s="254"/>
      <c r="F66" s="254"/>
      <c r="G66" s="254"/>
      <c r="H66" s="254"/>
      <c r="I66" s="254"/>
      <c r="J66" s="254"/>
      <c r="K66" s="254"/>
      <c r="L66" s="254"/>
      <c r="M66" s="254"/>
      <c r="N66" s="254"/>
      <c r="O66" s="254"/>
      <c r="P66" s="255"/>
      <c r="Q66" s="21"/>
    </row>
    <row r="67" spans="2:26" ht="7.5" customHeight="1" x14ac:dyDescent="0.2">
      <c r="B67" s="25"/>
      <c r="C67" s="26"/>
      <c r="D67" s="26"/>
      <c r="E67" s="26"/>
      <c r="F67" s="26"/>
      <c r="G67" s="26"/>
      <c r="H67" s="26"/>
      <c r="I67" s="26"/>
      <c r="J67" s="26"/>
      <c r="K67" s="26"/>
      <c r="L67" s="26"/>
      <c r="M67" s="26"/>
      <c r="N67" s="26"/>
      <c r="O67" s="26"/>
      <c r="P67" s="26"/>
      <c r="Q67" s="27"/>
    </row>
    <row r="68" spans="2:26" ht="15" customHeight="1" x14ac:dyDescent="0.2">
      <c r="B68" s="6"/>
      <c r="D68" s="6"/>
    </row>
    <row r="69" spans="2:26" ht="30" customHeight="1" x14ac:dyDescent="0.2">
      <c r="B69" s="36"/>
      <c r="C69" s="250" t="s">
        <v>100</v>
      </c>
      <c r="D69" s="251"/>
      <c r="E69" s="251"/>
      <c r="F69" s="251"/>
      <c r="G69" s="251"/>
      <c r="H69" s="251"/>
      <c r="I69" s="251"/>
      <c r="J69" s="251"/>
      <c r="K69" s="251"/>
      <c r="L69" s="251"/>
      <c r="M69" s="251"/>
      <c r="N69" s="251"/>
      <c r="O69" s="252"/>
      <c r="P69" s="252"/>
      <c r="Q69" s="20"/>
    </row>
    <row r="70" spans="2:26" s="6" customFormat="1" ht="18.75" customHeight="1" x14ac:dyDescent="0.2">
      <c r="B70" s="29"/>
      <c r="C70" s="9" t="s">
        <v>289</v>
      </c>
      <c r="D70" s="8"/>
      <c r="E70" s="8"/>
      <c r="F70" s="8"/>
      <c r="G70" s="8"/>
      <c r="H70" s="8"/>
      <c r="I70" s="16"/>
      <c r="J70" s="16"/>
      <c r="K70" s="8"/>
      <c r="L70" s="16"/>
      <c r="M70" s="16"/>
      <c r="N70" s="16"/>
      <c r="O70" s="8"/>
      <c r="P70" s="16"/>
      <c r="Q70" s="21"/>
      <c r="S70" s="2"/>
    </row>
    <row r="71" spans="2:26" ht="92.25" customHeight="1" x14ac:dyDescent="0.2">
      <c r="B71" s="24"/>
      <c r="C71" s="253"/>
      <c r="D71" s="254"/>
      <c r="E71" s="254"/>
      <c r="F71" s="254"/>
      <c r="G71" s="254"/>
      <c r="H71" s="254"/>
      <c r="I71" s="254"/>
      <c r="J71" s="254"/>
      <c r="K71" s="254"/>
      <c r="L71" s="254"/>
      <c r="M71" s="254"/>
      <c r="N71" s="254"/>
      <c r="O71" s="254"/>
      <c r="P71" s="255"/>
      <c r="Q71" s="21"/>
    </row>
    <row r="72" spans="2:26" s="6" customFormat="1" ht="7.5" customHeight="1" x14ac:dyDescent="0.2">
      <c r="B72" s="23"/>
      <c r="C72" s="8"/>
      <c r="Q72" s="21"/>
    </row>
    <row r="73" spans="2:26" s="6" customFormat="1" ht="18.75" customHeight="1" x14ac:dyDescent="0.2">
      <c r="B73" s="29"/>
      <c r="C73" s="9" t="s">
        <v>282</v>
      </c>
      <c r="D73" s="8"/>
      <c r="E73" s="8"/>
      <c r="F73" s="8"/>
      <c r="G73" s="8"/>
      <c r="H73" s="8"/>
      <c r="I73" s="16"/>
      <c r="J73" s="16"/>
      <c r="K73" s="8"/>
      <c r="L73" s="16"/>
      <c r="M73" s="16"/>
      <c r="N73" s="16"/>
      <c r="O73" s="8"/>
      <c r="P73" s="16"/>
      <c r="Q73" s="21"/>
      <c r="S73" s="2"/>
    </row>
    <row r="74" spans="2:26" ht="92.25" customHeight="1" x14ac:dyDescent="0.2">
      <c r="B74" s="24"/>
      <c r="C74" s="253"/>
      <c r="D74" s="254"/>
      <c r="E74" s="254"/>
      <c r="F74" s="254"/>
      <c r="G74" s="254"/>
      <c r="H74" s="254"/>
      <c r="I74" s="254"/>
      <c r="J74" s="254"/>
      <c r="K74" s="254"/>
      <c r="L74" s="254"/>
      <c r="M74" s="254"/>
      <c r="N74" s="254"/>
      <c r="O74" s="254"/>
      <c r="P74" s="255"/>
      <c r="Q74" s="21"/>
    </row>
    <row r="75" spans="2:26" s="6" customFormat="1" ht="7.5" customHeight="1" x14ac:dyDescent="0.2">
      <c r="B75" s="23"/>
      <c r="C75" s="8"/>
      <c r="Q75" s="21"/>
    </row>
    <row r="76" spans="2:26" ht="15" customHeight="1" x14ac:dyDescent="0.2">
      <c r="B76" s="23"/>
      <c r="C76" s="215" t="s">
        <v>58</v>
      </c>
      <c r="D76" s="37"/>
      <c r="E76" s="9"/>
      <c r="F76" s="9"/>
      <c r="G76" s="9"/>
      <c r="H76" s="9"/>
      <c r="J76" s="42">
        <f>'Infomodule geplant'!$E$10</f>
        <v>0</v>
      </c>
      <c r="K76" s="9"/>
      <c r="L76" s="261" t="str">
        <f>IF(P81&lt;0,"Achtung % TN &gt; 100%!","")</f>
        <v/>
      </c>
      <c r="M76" s="261"/>
      <c r="N76" s="261"/>
      <c r="O76" s="261"/>
      <c r="P76" s="261"/>
      <c r="Q76" s="21"/>
      <c r="X76" s="97"/>
      <c r="Y76" s="97"/>
      <c r="Z76" s="97"/>
    </row>
    <row r="77" spans="2:26" ht="7.5" customHeight="1" x14ac:dyDescent="0.2">
      <c r="B77" s="24"/>
      <c r="C77" s="9"/>
      <c r="D77" s="9"/>
      <c r="E77" s="9"/>
      <c r="F77" s="9"/>
      <c r="G77" s="9"/>
      <c r="H77" s="9"/>
      <c r="I77" s="9"/>
      <c r="J77" s="9"/>
      <c r="K77" s="9"/>
      <c r="L77" s="9"/>
      <c r="M77" s="9"/>
      <c r="N77" s="9"/>
      <c r="O77" s="9"/>
      <c r="P77" s="9"/>
      <c r="Q77" s="21"/>
    </row>
    <row r="78" spans="2:26" ht="22.5" customHeight="1" x14ac:dyDescent="0.2">
      <c r="B78" s="24"/>
      <c r="C78" s="38" t="s">
        <v>254</v>
      </c>
      <c r="D78" s="9"/>
      <c r="E78" s="9"/>
      <c r="F78" s="9"/>
      <c r="G78" s="9"/>
      <c r="H78" s="9"/>
      <c r="I78" s="9"/>
      <c r="J78" s="9"/>
      <c r="K78" s="9"/>
      <c r="L78" s="9"/>
      <c r="M78" s="9"/>
      <c r="N78" s="9"/>
      <c r="O78" s="9"/>
      <c r="P78" s="9"/>
      <c r="Q78" s="21"/>
    </row>
    <row r="79" spans="2:26" ht="15" customHeight="1" x14ac:dyDescent="0.2">
      <c r="B79" s="23"/>
      <c r="C79" s="38"/>
      <c r="D79" s="31" t="s">
        <v>113</v>
      </c>
      <c r="E79" s="37"/>
      <c r="F79" s="9"/>
      <c r="G79" s="9"/>
      <c r="H79" s="9"/>
      <c r="I79" s="17" t="s">
        <v>39</v>
      </c>
      <c r="J79" s="42">
        <f>'Infomodule geplant'!$E$11</f>
        <v>0</v>
      </c>
      <c r="K79" s="17"/>
      <c r="N79" s="31"/>
      <c r="O79" s="17" t="s">
        <v>140</v>
      </c>
      <c r="P79" s="42">
        <f>$J$76*P81/100</f>
        <v>0</v>
      </c>
      <c r="Q79" s="21"/>
    </row>
    <row r="80" spans="2:26" ht="7.5" customHeight="1" x14ac:dyDescent="0.2">
      <c r="B80" s="24"/>
      <c r="C80" s="9"/>
      <c r="D80" s="9"/>
      <c r="E80" s="9"/>
      <c r="F80" s="9"/>
      <c r="G80" s="9"/>
      <c r="H80" s="9"/>
      <c r="I80" s="9"/>
      <c r="J80" s="9"/>
      <c r="K80" s="9"/>
      <c r="M80" s="9"/>
      <c r="N80" s="9"/>
      <c r="O80" s="9"/>
      <c r="P80" s="9"/>
      <c r="Q80" s="21"/>
    </row>
    <row r="81" spans="2:25" ht="15" customHeight="1" x14ac:dyDescent="0.2">
      <c r="B81" s="23"/>
      <c r="C81" s="38"/>
      <c r="D81" s="31" t="s">
        <v>134</v>
      </c>
      <c r="E81" s="37"/>
      <c r="F81" s="9"/>
      <c r="G81" s="9"/>
      <c r="H81" s="9"/>
      <c r="I81" s="9"/>
      <c r="J81" s="42" t="str">
        <f>IF(J76=0,"",100*J79/J76)</f>
        <v/>
      </c>
      <c r="K81" s="3" t="s">
        <v>4</v>
      </c>
      <c r="P81" s="42">
        <f>IF(COUNT(H81,J81)=0,0,100-H81-J81)</f>
        <v>0</v>
      </c>
      <c r="Q81" s="32" t="s">
        <v>4</v>
      </c>
    </row>
    <row r="82" spans="2:25" ht="7.5" customHeight="1" x14ac:dyDescent="0.2">
      <c r="B82" s="25"/>
      <c r="C82" s="26"/>
      <c r="D82" s="26"/>
      <c r="E82" s="26"/>
      <c r="F82" s="26"/>
      <c r="G82" s="26"/>
      <c r="H82" s="26"/>
      <c r="I82" s="26"/>
      <c r="J82" s="26"/>
      <c r="K82" s="26"/>
      <c r="L82" s="26"/>
      <c r="M82" s="26"/>
      <c r="N82" s="26"/>
      <c r="O82" s="26"/>
      <c r="P82" s="26"/>
      <c r="Q82" s="27"/>
    </row>
    <row r="83" spans="2:25" ht="15" customHeight="1" x14ac:dyDescent="0.2">
      <c r="B83" s="6"/>
      <c r="D83" s="6"/>
    </row>
    <row r="84" spans="2:25" ht="30" customHeight="1" x14ac:dyDescent="0.2">
      <c r="B84" s="36"/>
      <c r="C84" s="250" t="s">
        <v>288</v>
      </c>
      <c r="D84" s="251"/>
      <c r="E84" s="251"/>
      <c r="F84" s="251"/>
      <c r="G84" s="251"/>
      <c r="H84" s="251"/>
      <c r="I84" s="251"/>
      <c r="J84" s="251"/>
      <c r="K84" s="251"/>
      <c r="L84" s="251"/>
      <c r="M84" s="251"/>
      <c r="N84" s="251"/>
      <c r="O84" s="252"/>
      <c r="P84" s="252"/>
      <c r="Q84" s="270"/>
      <c r="R84" s="216"/>
    </row>
    <row r="85" spans="2:25" ht="15" customHeight="1" x14ac:dyDescent="0.2">
      <c r="B85" s="29"/>
      <c r="C85" s="262" t="s">
        <v>232</v>
      </c>
      <c r="D85" s="262"/>
      <c r="E85" s="262"/>
      <c r="F85" s="262"/>
      <c r="G85" s="262"/>
      <c r="H85" s="262"/>
      <c r="I85" s="262"/>
      <c r="J85" s="263"/>
      <c r="K85" s="70" t="s">
        <v>242</v>
      </c>
      <c r="L85" s="264" t="s">
        <v>233</v>
      </c>
      <c r="M85" s="265"/>
      <c r="N85" s="265"/>
      <c r="O85" s="265"/>
      <c r="P85" s="265"/>
      <c r="Q85" s="140"/>
      <c r="R85" s="199" t="str">
        <f>IF(COUNTIF(K85:K88,"x")&gt;1,"Entweder oder!","")</f>
        <v/>
      </c>
    </row>
    <row r="86" spans="2:25" ht="15" customHeight="1" x14ac:dyDescent="0.2">
      <c r="B86" s="29"/>
      <c r="K86" s="8"/>
      <c r="L86" s="265"/>
      <c r="M86" s="265"/>
      <c r="N86" s="265"/>
      <c r="O86" s="265"/>
      <c r="P86" s="265"/>
      <c r="Q86" s="140"/>
      <c r="R86" s="198"/>
    </row>
    <row r="87" spans="2:25" ht="4.5" customHeight="1" x14ac:dyDescent="0.2">
      <c r="B87" s="29"/>
      <c r="K87" s="5"/>
      <c r="L87" s="5"/>
      <c r="M87" s="5"/>
      <c r="N87" s="5"/>
      <c r="O87" s="5"/>
      <c r="P87" s="5"/>
      <c r="Q87" s="140"/>
      <c r="R87" s="216"/>
    </row>
    <row r="88" spans="2:25" ht="15" customHeight="1" x14ac:dyDescent="0.2">
      <c r="B88" s="29"/>
      <c r="K88" s="70" t="s">
        <v>242</v>
      </c>
      <c r="L88" s="259" t="s">
        <v>234</v>
      </c>
      <c r="M88" s="260"/>
      <c r="N88" s="260"/>
      <c r="O88" s="260"/>
      <c r="P88" s="260"/>
      <c r="Q88" s="140"/>
      <c r="R88" s="198" t="str">
        <f>IF(K88="x",IF(COUNTIF(K96:K128,"x")=0,"Zielgruppe(n) eingeben",""),IF(COUNTIF(K88,"x")=0,""))</f>
        <v/>
      </c>
      <c r="S88" s="199"/>
      <c r="T88" s="199"/>
      <c r="U88" s="199"/>
      <c r="V88" s="199"/>
      <c r="W88" s="199"/>
      <c r="X88" s="199"/>
      <c r="Y88" s="199"/>
    </row>
    <row r="89" spans="2:25" ht="7.5" customHeight="1" x14ac:dyDescent="0.2">
      <c r="B89" s="29"/>
      <c r="K89" s="5"/>
      <c r="L89" s="5"/>
      <c r="M89" s="5"/>
      <c r="N89" s="5"/>
      <c r="O89" s="5"/>
      <c r="P89" s="5"/>
      <c r="Q89" s="140"/>
      <c r="R89" s="198"/>
      <c r="S89" s="199"/>
      <c r="T89" s="199"/>
      <c r="U89" s="199"/>
      <c r="V89" s="199"/>
      <c r="W89" s="199"/>
      <c r="X89" s="199"/>
      <c r="Y89" s="199"/>
    </row>
    <row r="90" spans="2:25" ht="15" customHeight="1" x14ac:dyDescent="0.2">
      <c r="B90" s="29"/>
      <c r="C90" s="8" t="s">
        <v>318</v>
      </c>
      <c r="D90" s="5"/>
      <c r="E90" s="5"/>
      <c r="F90" s="5"/>
      <c r="G90" s="5"/>
      <c r="H90" s="5"/>
      <c r="I90" s="5"/>
      <c r="J90" s="5"/>
      <c r="K90" s="5"/>
      <c r="L90" s="5"/>
      <c r="M90" s="5"/>
      <c r="N90" s="5"/>
      <c r="O90" s="5"/>
      <c r="P90" s="5"/>
      <c r="Q90" s="140"/>
      <c r="R90" s="198"/>
      <c r="S90" s="199"/>
      <c r="T90" s="199"/>
      <c r="U90" s="199"/>
      <c r="V90" s="199"/>
      <c r="W90" s="199"/>
      <c r="X90" s="199"/>
      <c r="Y90" s="199"/>
    </row>
    <row r="91" spans="2:25" ht="4.5" customHeight="1" x14ac:dyDescent="0.2">
      <c r="B91" s="29"/>
      <c r="C91" s="8"/>
      <c r="D91" s="5"/>
      <c r="E91" s="5"/>
      <c r="F91" s="5"/>
      <c r="G91" s="5"/>
      <c r="H91" s="5"/>
      <c r="I91" s="5"/>
      <c r="J91" s="5"/>
      <c r="K91" s="5"/>
      <c r="L91" s="5"/>
      <c r="M91" s="5"/>
      <c r="N91" s="5"/>
      <c r="O91" s="5"/>
      <c r="P91" s="5"/>
      <c r="Q91" s="140"/>
      <c r="R91" s="198"/>
      <c r="S91" s="199"/>
      <c r="T91" s="199"/>
      <c r="U91" s="199"/>
      <c r="V91" s="199"/>
      <c r="W91" s="199"/>
      <c r="X91" s="199"/>
      <c r="Y91" s="199"/>
    </row>
    <row r="92" spans="2:25" ht="15" customHeight="1" x14ac:dyDescent="0.2">
      <c r="B92" s="29"/>
      <c r="C92" s="5"/>
      <c r="D92" s="8"/>
      <c r="E92" s="49"/>
      <c r="F92" s="124"/>
      <c r="G92" s="49"/>
      <c r="H92" s="9"/>
      <c r="I92" s="124"/>
      <c r="J92" s="269" t="s">
        <v>287</v>
      </c>
      <c r="K92" s="269"/>
      <c r="L92" s="269"/>
      <c r="M92" s="138"/>
      <c r="N92" s="269"/>
      <c r="O92" s="269"/>
      <c r="P92" s="269"/>
      <c r="Q92" s="140"/>
      <c r="R92" s="200"/>
      <c r="S92" s="196"/>
      <c r="T92" s="196"/>
      <c r="U92" s="196"/>
      <c r="V92" s="196"/>
      <c r="W92" s="196"/>
      <c r="X92" s="196"/>
      <c r="Y92" s="196"/>
    </row>
    <row r="93" spans="2:25" ht="7.5" customHeight="1" x14ac:dyDescent="0.2">
      <c r="B93" s="29"/>
      <c r="C93" s="5"/>
      <c r="D93" s="8"/>
      <c r="E93" s="8"/>
      <c r="F93" s="8"/>
      <c r="G93" s="8"/>
      <c r="H93" s="8"/>
      <c r="I93" s="8"/>
      <c r="J93" s="8"/>
      <c r="K93" s="9"/>
      <c r="L93" s="9"/>
      <c r="M93" s="126"/>
      <c r="N93" s="124"/>
      <c r="O93" s="126"/>
      <c r="P93" s="6"/>
      <c r="Q93" s="21"/>
      <c r="R93" s="200"/>
    </row>
    <row r="94" spans="2:25" ht="15" customHeight="1" x14ac:dyDescent="0.2">
      <c r="B94" s="24"/>
      <c r="C94" s="5"/>
      <c r="D94" s="8"/>
      <c r="E94" s="38" t="s">
        <v>43</v>
      </c>
      <c r="F94" s="8"/>
      <c r="H94" s="9"/>
      <c r="I94" s="6"/>
      <c r="J94" s="8"/>
      <c r="K94" s="70"/>
      <c r="L94" s="9"/>
      <c r="M94" s="9"/>
      <c r="N94" s="9"/>
      <c r="O94" s="9"/>
      <c r="P94" s="6"/>
      <c r="Q94" s="21"/>
      <c r="R94" s="216"/>
    </row>
    <row r="95" spans="2:25" ht="5.0999999999999996" customHeight="1" x14ac:dyDescent="0.2">
      <c r="B95" s="24"/>
      <c r="C95" s="5"/>
      <c r="D95" s="8"/>
      <c r="E95" s="9"/>
      <c r="F95" s="8"/>
      <c r="H95" s="9"/>
      <c r="I95" s="6"/>
      <c r="J95" s="8"/>
      <c r="K95" s="9"/>
      <c r="L95" s="9"/>
      <c r="M95" s="9"/>
      <c r="N95" s="9"/>
      <c r="O95" s="9"/>
      <c r="P95" s="6"/>
      <c r="Q95" s="21"/>
    </row>
    <row r="96" spans="2:25" ht="15" customHeight="1" x14ac:dyDescent="0.2">
      <c r="B96" s="23"/>
      <c r="C96" s="5"/>
      <c r="D96" s="37"/>
      <c r="E96" s="38" t="s">
        <v>111</v>
      </c>
      <c r="F96" s="37"/>
      <c r="H96" s="6"/>
      <c r="I96" s="6"/>
      <c r="K96" s="70"/>
      <c r="L96" s="37"/>
      <c r="N96" s="6"/>
      <c r="O96" s="6"/>
      <c r="P96" s="6"/>
      <c r="Q96" s="21"/>
    </row>
    <row r="97" spans="2:22" ht="5.0999999999999996" customHeight="1" x14ac:dyDescent="0.2">
      <c r="B97" s="24"/>
      <c r="C97" s="5"/>
      <c r="D97" s="8"/>
      <c r="E97" s="9"/>
      <c r="F97" s="8"/>
      <c r="H97" s="9"/>
      <c r="I97" s="6"/>
      <c r="K97" s="9"/>
      <c r="N97" s="6"/>
      <c r="O97" s="9"/>
      <c r="P97" s="6"/>
      <c r="Q97" s="21"/>
      <c r="R97" s="8"/>
      <c r="S97" s="9"/>
      <c r="T97" s="9"/>
      <c r="U97" s="9"/>
      <c r="V97" s="9"/>
    </row>
    <row r="98" spans="2:22" ht="15" customHeight="1" x14ac:dyDescent="0.2">
      <c r="B98" s="23"/>
      <c r="C98" s="5"/>
      <c r="D98" s="37"/>
      <c r="E98" s="38" t="s">
        <v>235</v>
      </c>
      <c r="F98" s="37"/>
      <c r="H98" s="6"/>
      <c r="I98" s="6"/>
      <c r="K98" s="70"/>
      <c r="L98" s="37"/>
      <c r="N98" s="6"/>
      <c r="O98" s="6"/>
      <c r="P98" s="6"/>
      <c r="Q98" s="21"/>
    </row>
    <row r="99" spans="2:22" ht="5.0999999999999996" customHeight="1" x14ac:dyDescent="0.2">
      <c r="B99" s="24"/>
      <c r="C99" s="5"/>
      <c r="D99" s="8"/>
      <c r="E99" s="9"/>
      <c r="F99" s="8"/>
      <c r="H99" s="9"/>
      <c r="I99" s="6"/>
      <c r="K99" s="9"/>
      <c r="N99" s="6"/>
      <c r="O99" s="9"/>
      <c r="P99" s="6"/>
      <c r="Q99" s="21"/>
      <c r="R99" s="8"/>
      <c r="S99" s="9"/>
      <c r="T99" s="9"/>
      <c r="U99" s="9"/>
      <c r="V99" s="9"/>
    </row>
    <row r="100" spans="2:22" ht="15" customHeight="1" x14ac:dyDescent="0.2">
      <c r="B100" s="24"/>
      <c r="C100" s="5"/>
      <c r="D100" s="8"/>
      <c r="E100" s="38" t="s">
        <v>109</v>
      </c>
      <c r="F100" s="8"/>
      <c r="H100" s="9"/>
      <c r="I100" s="6"/>
      <c r="K100" s="70"/>
      <c r="N100" s="6"/>
      <c r="O100" s="9"/>
      <c r="P100" s="6"/>
      <c r="Q100" s="21"/>
      <c r="R100" s="8"/>
      <c r="S100" s="9"/>
      <c r="T100" s="9"/>
      <c r="U100" s="9"/>
      <c r="V100" s="9"/>
    </row>
    <row r="101" spans="2:22" ht="5.0999999999999996" customHeight="1" x14ac:dyDescent="0.2">
      <c r="B101" s="24"/>
      <c r="C101" s="5"/>
      <c r="D101" s="8"/>
      <c r="E101" s="9"/>
      <c r="F101" s="8"/>
      <c r="H101" s="9"/>
      <c r="I101" s="6"/>
      <c r="K101" s="9"/>
      <c r="N101" s="6"/>
      <c r="O101" s="9"/>
      <c r="P101" s="6"/>
      <c r="Q101" s="21"/>
      <c r="R101" s="8"/>
      <c r="S101" s="9"/>
      <c r="T101" s="9"/>
      <c r="U101" s="9"/>
      <c r="V101" s="9"/>
    </row>
    <row r="102" spans="2:22" ht="15" customHeight="1" x14ac:dyDescent="0.2">
      <c r="B102" s="24"/>
      <c r="C102" s="5"/>
      <c r="D102" s="8"/>
      <c r="E102" s="9" t="s">
        <v>303</v>
      </c>
      <c r="F102" s="8"/>
      <c r="H102" s="9"/>
      <c r="I102" s="6"/>
      <c r="K102" s="70"/>
      <c r="N102" s="6"/>
      <c r="O102" s="9"/>
      <c r="P102" s="6"/>
      <c r="Q102" s="21"/>
      <c r="R102" s="8"/>
      <c r="S102" s="9"/>
      <c r="T102" s="9"/>
      <c r="U102" s="9"/>
      <c r="V102" s="9"/>
    </row>
    <row r="103" spans="2:22" ht="5.0999999999999996" customHeight="1" x14ac:dyDescent="0.2">
      <c r="B103" s="24"/>
      <c r="C103" s="5"/>
      <c r="D103" s="8"/>
      <c r="E103" s="9"/>
      <c r="F103" s="8"/>
      <c r="H103" s="9"/>
      <c r="I103" s="6"/>
      <c r="K103" s="9"/>
      <c r="N103" s="6"/>
      <c r="O103" s="9"/>
      <c r="P103" s="6"/>
      <c r="Q103" s="21"/>
      <c r="R103" s="8"/>
      <c r="S103" s="9"/>
      <c r="T103" s="9"/>
      <c r="U103" s="9"/>
      <c r="V103" s="9"/>
    </row>
    <row r="104" spans="2:22" ht="15" customHeight="1" x14ac:dyDescent="0.2">
      <c r="B104" s="23"/>
      <c r="C104" s="5"/>
      <c r="D104" s="37"/>
      <c r="E104" s="38" t="s">
        <v>46</v>
      </c>
      <c r="F104" s="37"/>
      <c r="H104" s="6"/>
      <c r="I104" s="6"/>
      <c r="K104" s="70"/>
      <c r="L104" s="37"/>
      <c r="N104" s="6"/>
      <c r="O104" s="6"/>
      <c r="P104" s="6"/>
      <c r="Q104" s="21"/>
    </row>
    <row r="105" spans="2:22" ht="5.0999999999999996" customHeight="1" x14ac:dyDescent="0.2">
      <c r="B105" s="24"/>
      <c r="C105" s="5"/>
      <c r="D105" s="8"/>
      <c r="E105" s="9"/>
      <c r="F105" s="8"/>
      <c r="H105" s="9"/>
      <c r="I105" s="9"/>
      <c r="K105" s="9"/>
      <c r="N105" s="6"/>
      <c r="O105" s="9"/>
      <c r="P105" s="6"/>
      <c r="Q105" s="21"/>
      <c r="R105" s="8"/>
      <c r="S105" s="9"/>
      <c r="T105" s="9"/>
      <c r="U105" s="9"/>
      <c r="V105" s="9"/>
    </row>
    <row r="106" spans="2:22" ht="15" customHeight="1" x14ac:dyDescent="0.2">
      <c r="B106" s="24"/>
      <c r="C106" s="5"/>
      <c r="D106" s="8"/>
      <c r="E106" s="38" t="s">
        <v>44</v>
      </c>
      <c r="F106" s="8"/>
      <c r="H106" s="9"/>
      <c r="I106" s="9"/>
      <c r="K106" s="70"/>
      <c r="N106" s="6"/>
      <c r="O106" s="9"/>
      <c r="P106" s="6"/>
      <c r="Q106" s="21"/>
      <c r="R106" s="8"/>
      <c r="S106" s="9"/>
      <c r="T106" s="9"/>
      <c r="U106" s="9"/>
      <c r="V106" s="9"/>
    </row>
    <row r="107" spans="2:22" ht="5.0999999999999996" customHeight="1" x14ac:dyDescent="0.2">
      <c r="B107" s="24"/>
      <c r="C107" s="5"/>
      <c r="D107" s="8"/>
      <c r="E107" s="9"/>
      <c r="F107" s="8"/>
      <c r="H107" s="9"/>
      <c r="I107" s="9"/>
      <c r="K107" s="9"/>
      <c r="N107" s="6"/>
      <c r="O107" s="9"/>
      <c r="P107" s="6"/>
      <c r="Q107" s="21"/>
      <c r="R107" s="8"/>
      <c r="S107" s="9"/>
      <c r="T107" s="9"/>
      <c r="U107" s="9"/>
      <c r="V107" s="9"/>
    </row>
    <row r="108" spans="2:22" ht="15" customHeight="1" x14ac:dyDescent="0.2">
      <c r="B108" s="23"/>
      <c r="C108" s="5"/>
      <c r="D108" s="37"/>
      <c r="E108" s="38" t="s">
        <v>45</v>
      </c>
      <c r="F108" s="37"/>
      <c r="H108" s="9"/>
      <c r="I108" s="6"/>
      <c r="K108" s="70"/>
      <c r="N108" s="6"/>
      <c r="O108" s="6"/>
      <c r="P108" s="6"/>
      <c r="Q108" s="21"/>
    </row>
    <row r="109" spans="2:22" ht="5.0999999999999996" customHeight="1" x14ac:dyDescent="0.2">
      <c r="B109" s="24"/>
      <c r="C109" s="5"/>
      <c r="D109" s="8"/>
      <c r="E109" s="9"/>
      <c r="F109" s="8"/>
      <c r="H109" s="9"/>
      <c r="I109" s="9"/>
      <c r="K109" s="9"/>
      <c r="N109" s="6"/>
      <c r="O109" s="9"/>
      <c r="P109" s="6"/>
      <c r="Q109" s="21"/>
      <c r="R109" s="8"/>
      <c r="S109" s="9"/>
      <c r="T109" s="9"/>
      <c r="U109" s="9"/>
      <c r="V109" s="9"/>
    </row>
    <row r="110" spans="2:22" ht="15" customHeight="1" x14ac:dyDescent="0.2">
      <c r="B110" s="24"/>
      <c r="C110" s="5"/>
      <c r="D110" s="8"/>
      <c r="E110" s="38" t="s">
        <v>110</v>
      </c>
      <c r="F110" s="8"/>
      <c r="H110" s="9"/>
      <c r="I110" s="9"/>
      <c r="K110" s="70"/>
      <c r="N110" s="6"/>
      <c r="O110" s="9"/>
      <c r="P110" s="6"/>
      <c r="Q110" s="21"/>
      <c r="R110" s="8"/>
      <c r="S110" s="9"/>
      <c r="T110" s="9"/>
      <c r="U110" s="9"/>
      <c r="V110" s="9"/>
    </row>
    <row r="111" spans="2:22" ht="5.0999999999999996" customHeight="1" x14ac:dyDescent="0.2">
      <c r="B111" s="24"/>
      <c r="C111" s="5"/>
      <c r="D111" s="8"/>
      <c r="E111" s="38"/>
      <c r="F111" s="8"/>
      <c r="G111" s="8"/>
      <c r="H111" s="9"/>
      <c r="I111" s="9"/>
      <c r="K111" s="9"/>
      <c r="N111" s="6"/>
      <c r="O111" s="9"/>
      <c r="P111" s="6"/>
      <c r="Q111" s="21"/>
      <c r="R111" s="8"/>
      <c r="S111" s="9"/>
      <c r="T111" s="9"/>
      <c r="U111" s="9"/>
      <c r="V111" s="9"/>
    </row>
    <row r="112" spans="2:22" ht="15" customHeight="1" x14ac:dyDescent="0.2">
      <c r="B112" s="23"/>
      <c r="C112" s="5"/>
      <c r="D112" s="8"/>
      <c r="E112" s="38" t="s">
        <v>48</v>
      </c>
      <c r="F112" s="8"/>
      <c r="G112" s="8"/>
      <c r="H112" s="9"/>
      <c r="I112" s="6"/>
      <c r="K112" s="70"/>
      <c r="N112" s="6"/>
      <c r="O112" s="6"/>
      <c r="P112" s="6"/>
      <c r="Q112" s="21"/>
    </row>
    <row r="113" spans="2:22" ht="5.0999999999999996" customHeight="1" x14ac:dyDescent="0.2">
      <c r="B113" s="24"/>
      <c r="C113" s="5"/>
      <c r="D113" s="8"/>
      <c r="E113" s="9"/>
      <c r="F113" s="8"/>
      <c r="H113" s="9"/>
      <c r="I113" s="9"/>
      <c r="K113" s="9"/>
      <c r="N113" s="6"/>
      <c r="O113" s="9"/>
      <c r="P113" s="6"/>
      <c r="Q113" s="21"/>
      <c r="R113" s="8"/>
      <c r="S113" s="9"/>
      <c r="T113" s="9"/>
      <c r="U113" s="9"/>
      <c r="V113" s="9"/>
    </row>
    <row r="114" spans="2:22" ht="15" customHeight="1" x14ac:dyDescent="0.2">
      <c r="B114" s="23"/>
      <c r="C114" s="5"/>
      <c r="D114" s="8"/>
      <c r="E114" s="38" t="s">
        <v>341</v>
      </c>
      <c r="F114" s="8"/>
      <c r="G114" s="8"/>
      <c r="H114" s="9"/>
      <c r="I114" s="6"/>
      <c r="K114" s="70"/>
      <c r="N114" s="6"/>
      <c r="O114" s="6"/>
      <c r="P114" s="6"/>
      <c r="Q114" s="21"/>
    </row>
    <row r="115" spans="2:22" ht="5.0999999999999996" customHeight="1" x14ac:dyDescent="0.2">
      <c r="B115" s="24"/>
      <c r="C115" s="5"/>
      <c r="D115" s="8"/>
      <c r="E115" s="9"/>
      <c r="F115" s="8"/>
      <c r="H115" s="9"/>
      <c r="I115" s="9"/>
      <c r="K115" s="9"/>
      <c r="N115" s="6"/>
      <c r="O115" s="9"/>
      <c r="P115" s="6"/>
      <c r="Q115" s="21"/>
      <c r="R115" s="8"/>
      <c r="S115" s="9"/>
      <c r="T115" s="9"/>
      <c r="U115" s="9"/>
      <c r="V115" s="9"/>
    </row>
    <row r="116" spans="2:22" ht="15" customHeight="1" x14ac:dyDescent="0.2">
      <c r="B116" s="24"/>
      <c r="C116" s="5"/>
      <c r="D116" s="38"/>
      <c r="E116" s="9" t="s">
        <v>50</v>
      </c>
      <c r="F116" s="38"/>
      <c r="G116" s="8"/>
      <c r="H116" s="9"/>
      <c r="I116" s="9"/>
      <c r="K116" s="70"/>
      <c r="N116" s="6"/>
      <c r="O116" s="9"/>
      <c r="P116" s="6"/>
      <c r="Q116" s="21"/>
      <c r="R116" s="8"/>
      <c r="S116" s="9"/>
      <c r="T116" s="9"/>
      <c r="U116" s="9"/>
      <c r="V116" s="9"/>
    </row>
    <row r="117" spans="2:22" ht="5.0999999999999996" customHeight="1" x14ac:dyDescent="0.2">
      <c r="B117" s="24"/>
      <c r="C117" s="5"/>
      <c r="D117" s="38"/>
      <c r="E117" s="9"/>
      <c r="F117" s="38"/>
      <c r="G117" s="8"/>
      <c r="H117" s="9"/>
      <c r="I117" s="9"/>
      <c r="K117" s="9"/>
      <c r="N117" s="6"/>
      <c r="O117" s="9"/>
      <c r="P117" s="6"/>
      <c r="Q117" s="21"/>
      <c r="R117" s="8"/>
      <c r="S117" s="9"/>
      <c r="T117" s="9"/>
      <c r="U117" s="9"/>
      <c r="V117" s="9"/>
    </row>
    <row r="118" spans="2:22" ht="15" customHeight="1" x14ac:dyDescent="0.2">
      <c r="B118" s="23"/>
      <c r="C118" s="5"/>
      <c r="D118" s="38"/>
      <c r="E118" s="9" t="s">
        <v>47</v>
      </c>
      <c r="F118" s="38"/>
      <c r="G118" s="8"/>
      <c r="H118" s="9"/>
      <c r="I118" s="6"/>
      <c r="K118" s="70"/>
      <c r="N118" s="6"/>
      <c r="O118" s="6"/>
      <c r="P118" s="6"/>
      <c r="Q118" s="21"/>
    </row>
    <row r="119" spans="2:22" ht="5.0999999999999996" customHeight="1" x14ac:dyDescent="0.2">
      <c r="B119" s="24"/>
      <c r="C119" s="5"/>
      <c r="D119" s="38"/>
      <c r="E119" s="9"/>
      <c r="F119" s="38"/>
      <c r="G119" s="8"/>
      <c r="H119" s="9"/>
      <c r="I119" s="9"/>
      <c r="K119" s="9"/>
      <c r="N119" s="6"/>
      <c r="O119" s="9"/>
      <c r="P119" s="6"/>
      <c r="Q119" s="21"/>
      <c r="R119" s="8"/>
      <c r="S119" s="9"/>
      <c r="T119" s="9"/>
      <c r="U119" s="9"/>
      <c r="V119" s="9"/>
    </row>
    <row r="120" spans="2:22" ht="15" customHeight="1" x14ac:dyDescent="0.2">
      <c r="B120" s="24"/>
      <c r="C120" s="5"/>
      <c r="D120" s="38"/>
      <c r="E120" s="9" t="s">
        <v>51</v>
      </c>
      <c r="F120" s="38"/>
      <c r="G120" s="8"/>
      <c r="H120" s="9"/>
      <c r="I120" s="9"/>
      <c r="K120" s="70"/>
      <c r="N120" s="6"/>
      <c r="O120" s="9"/>
      <c r="P120" s="6"/>
      <c r="Q120" s="21"/>
      <c r="R120" s="8"/>
      <c r="S120" s="9"/>
      <c r="T120" s="9"/>
      <c r="U120" s="9"/>
      <c r="V120" s="9"/>
    </row>
    <row r="121" spans="2:22" ht="5.0999999999999996" customHeight="1" x14ac:dyDescent="0.2">
      <c r="B121" s="24"/>
      <c r="C121" s="5"/>
      <c r="D121" s="38"/>
      <c r="E121" s="8"/>
      <c r="F121" s="38"/>
      <c r="G121" s="8"/>
      <c r="H121" s="9"/>
      <c r="I121" s="9"/>
      <c r="K121" s="9"/>
      <c r="N121" s="6"/>
      <c r="O121" s="9"/>
      <c r="P121" s="6"/>
      <c r="Q121" s="21"/>
      <c r="R121" s="8"/>
      <c r="S121" s="9"/>
      <c r="T121" s="9"/>
      <c r="U121" s="9"/>
      <c r="V121" s="9"/>
    </row>
    <row r="122" spans="2:22" ht="15" customHeight="1" x14ac:dyDescent="0.2">
      <c r="B122" s="23"/>
      <c r="C122" s="5"/>
      <c r="D122" s="8"/>
      <c r="E122" s="9" t="s">
        <v>236</v>
      </c>
      <c r="F122" s="8"/>
      <c r="H122" s="9"/>
      <c r="I122" s="6"/>
      <c r="K122" s="70"/>
      <c r="N122" s="6"/>
      <c r="O122" s="6"/>
      <c r="P122" s="6"/>
      <c r="Q122" s="21"/>
    </row>
    <row r="123" spans="2:22" ht="5.0999999999999996" customHeight="1" x14ac:dyDescent="0.2">
      <c r="B123" s="23"/>
      <c r="C123" s="8"/>
      <c r="D123" s="8"/>
      <c r="E123" s="88"/>
      <c r="F123" s="9"/>
      <c r="H123" s="9"/>
      <c r="I123" s="6"/>
      <c r="J123" s="8"/>
      <c r="K123" s="8"/>
      <c r="L123" s="8"/>
      <c r="M123" s="8"/>
      <c r="N123" s="8"/>
      <c r="O123" s="6"/>
      <c r="P123" s="6"/>
      <c r="Q123" s="21"/>
    </row>
    <row r="124" spans="2:22" ht="15" customHeight="1" x14ac:dyDescent="0.2">
      <c r="B124" s="23"/>
      <c r="D124" s="8"/>
      <c r="E124" s="9" t="s">
        <v>49</v>
      </c>
      <c r="F124" s="9"/>
      <c r="H124" s="9"/>
      <c r="I124" s="6"/>
      <c r="J124" s="8"/>
      <c r="K124" s="70"/>
      <c r="N124" s="6"/>
      <c r="O124" s="6"/>
      <c r="P124" s="6"/>
      <c r="Q124" s="21"/>
    </row>
    <row r="125" spans="2:22" ht="5.0999999999999996" customHeight="1" x14ac:dyDescent="0.2">
      <c r="B125" s="24"/>
      <c r="C125" s="9"/>
      <c r="D125" s="9"/>
      <c r="E125" s="9"/>
      <c r="F125" s="9"/>
      <c r="G125" s="9"/>
      <c r="H125" s="9"/>
      <c r="I125" s="6"/>
      <c r="J125" s="9"/>
      <c r="K125" s="9"/>
      <c r="L125" s="9"/>
      <c r="M125" s="9"/>
      <c r="N125" s="9"/>
      <c r="O125" s="9"/>
      <c r="P125" s="6"/>
      <c r="Q125" s="21"/>
    </row>
    <row r="126" spans="2:22" ht="15" customHeight="1" x14ac:dyDescent="0.2">
      <c r="B126" s="23"/>
      <c r="D126" s="8"/>
      <c r="E126" s="9" t="s">
        <v>340</v>
      </c>
      <c r="F126" s="9"/>
      <c r="H126" s="9"/>
      <c r="I126" s="6"/>
      <c r="J126" s="8"/>
      <c r="K126" s="70"/>
      <c r="N126" s="6"/>
      <c r="O126" s="6"/>
      <c r="P126" s="6"/>
      <c r="Q126" s="21"/>
    </row>
    <row r="127" spans="2:22" ht="7.5" customHeight="1" x14ac:dyDescent="0.2">
      <c r="B127" s="24"/>
      <c r="C127" s="9"/>
      <c r="D127" s="9"/>
      <c r="E127" s="9"/>
      <c r="F127" s="9"/>
      <c r="G127" s="9"/>
      <c r="H127" s="9"/>
      <c r="I127" s="6"/>
      <c r="J127" s="9"/>
      <c r="K127" s="9"/>
      <c r="L127" s="9"/>
      <c r="M127" s="9"/>
      <c r="N127" s="9"/>
      <c r="O127" s="9"/>
      <c r="P127" s="6"/>
      <c r="Q127" s="21"/>
    </row>
    <row r="128" spans="2:22" ht="15" customHeight="1" x14ac:dyDescent="0.2">
      <c r="B128" s="23"/>
      <c r="C128" s="31" t="s">
        <v>9</v>
      </c>
      <c r="D128" s="37"/>
      <c r="E128" s="266"/>
      <c r="F128" s="267"/>
      <c r="G128" s="267"/>
      <c r="H128" s="267"/>
      <c r="I128" s="268"/>
      <c r="J128" s="6"/>
      <c r="K128" s="70"/>
      <c r="L128" s="6"/>
      <c r="N128" s="6"/>
      <c r="O128" s="6"/>
      <c r="P128" s="6"/>
      <c r="Q128" s="21"/>
    </row>
    <row r="129" spans="2:31" ht="7.5" customHeight="1" x14ac:dyDescent="0.2">
      <c r="B129" s="25"/>
      <c r="C129" s="26"/>
      <c r="D129" s="26"/>
      <c r="E129" s="26"/>
      <c r="F129" s="26"/>
      <c r="G129" s="26"/>
      <c r="H129" s="26"/>
      <c r="I129" s="26"/>
      <c r="J129" s="26"/>
      <c r="K129" s="26"/>
      <c r="L129" s="26"/>
      <c r="M129" s="41"/>
      <c r="N129" s="41"/>
      <c r="O129" s="41"/>
      <c r="P129" s="26"/>
      <c r="Q129" s="27"/>
    </row>
    <row r="130" spans="2:31" ht="15" customHeight="1" x14ac:dyDescent="0.2">
      <c r="B130" s="6"/>
      <c r="D130" s="6"/>
    </row>
    <row r="131" spans="2:31" s="6" customFormat="1" ht="30" customHeight="1" x14ac:dyDescent="0.2">
      <c r="B131" s="36"/>
      <c r="C131" s="18" t="s">
        <v>238</v>
      </c>
      <c r="D131" s="19"/>
      <c r="E131" s="19"/>
      <c r="F131" s="19"/>
      <c r="G131" s="19"/>
      <c r="H131" s="19"/>
      <c r="I131" s="34"/>
      <c r="J131" s="33"/>
      <c r="K131" s="19"/>
      <c r="L131" s="33"/>
      <c r="M131" s="34"/>
      <c r="N131" s="33"/>
      <c r="O131" s="19"/>
      <c r="P131" s="33"/>
      <c r="Q131" s="20"/>
      <c r="S131" s="2"/>
      <c r="T131" s="2"/>
    </row>
    <row r="132" spans="2:31" s="6" customFormat="1" ht="22.5" customHeight="1" x14ac:dyDescent="0.2">
      <c r="B132" s="29"/>
      <c r="C132" s="9" t="s">
        <v>304</v>
      </c>
      <c r="I132" s="13"/>
      <c r="J132" s="16"/>
      <c r="L132" s="16"/>
      <c r="M132" s="13"/>
      <c r="N132" s="16"/>
      <c r="P132" s="16"/>
      <c r="Q132" s="21"/>
      <c r="S132" s="2"/>
      <c r="T132" s="2"/>
    </row>
    <row r="133" spans="2:31" ht="91.5" customHeight="1" x14ac:dyDescent="0.2">
      <c r="B133" s="23"/>
      <c r="C133" s="253"/>
      <c r="D133" s="254"/>
      <c r="E133" s="254"/>
      <c r="F133" s="254"/>
      <c r="G133" s="254"/>
      <c r="H133" s="254"/>
      <c r="I133" s="254"/>
      <c r="J133" s="254"/>
      <c r="K133" s="254"/>
      <c r="L133" s="254"/>
      <c r="M133" s="254"/>
      <c r="N133" s="254"/>
      <c r="O133" s="254"/>
      <c r="P133" s="255"/>
      <c r="Q133" s="21"/>
    </row>
    <row r="134" spans="2:31" s="6" customFormat="1" ht="7.5" customHeight="1" x14ac:dyDescent="0.2">
      <c r="B134" s="23"/>
      <c r="Q134" s="21"/>
    </row>
    <row r="135" spans="2:31" ht="7.5" customHeight="1" x14ac:dyDescent="0.2">
      <c r="B135" s="25"/>
      <c r="C135" s="26"/>
      <c r="D135" s="26"/>
      <c r="E135" s="26"/>
      <c r="F135" s="26"/>
      <c r="G135" s="26"/>
      <c r="H135" s="26"/>
      <c r="I135" s="26"/>
      <c r="J135" s="26"/>
      <c r="K135" s="26"/>
      <c r="L135" s="26"/>
      <c r="M135" s="26"/>
      <c r="N135" s="26"/>
      <c r="O135" s="26"/>
      <c r="P135" s="26"/>
      <c r="Q135" s="27"/>
    </row>
    <row r="136" spans="2:31" ht="15" customHeight="1" x14ac:dyDescent="0.2">
      <c r="B136" s="6"/>
      <c r="D136" s="6"/>
    </row>
    <row r="137" spans="2:31" s="50" customFormat="1" ht="22.5" customHeight="1" x14ac:dyDescent="0.25">
      <c r="B137" s="51"/>
      <c r="C137" s="53" t="s">
        <v>96</v>
      </c>
      <c r="D137" s="54"/>
      <c r="E137" s="56"/>
      <c r="F137" s="55" t="s">
        <v>52</v>
      </c>
      <c r="G137" s="55"/>
      <c r="H137" s="55"/>
      <c r="I137" s="55"/>
      <c r="J137" s="55"/>
      <c r="K137" s="55"/>
      <c r="L137" s="55"/>
      <c r="M137" s="55"/>
      <c r="N137" s="55"/>
      <c r="O137" s="56"/>
      <c r="P137" s="56"/>
      <c r="Q137" s="52"/>
    </row>
    <row r="138" spans="2:31" ht="7.5" customHeight="1" x14ac:dyDescent="0.2">
      <c r="B138" s="206"/>
      <c r="C138" s="207"/>
      <c r="D138" s="207"/>
      <c r="E138" s="207"/>
      <c r="F138" s="207"/>
      <c r="G138" s="207"/>
      <c r="H138" s="207"/>
      <c r="I138" s="207"/>
      <c r="J138" s="207"/>
      <c r="K138" s="207"/>
      <c r="L138" s="207"/>
      <c r="M138" s="207"/>
      <c r="N138" s="207"/>
      <c r="O138" s="207"/>
      <c r="P138" s="207"/>
      <c r="Q138" s="140"/>
    </row>
    <row r="139" spans="2:31" ht="15" customHeight="1" x14ac:dyDescent="0.2">
      <c r="B139" s="23"/>
      <c r="C139" s="70"/>
      <c r="D139" s="39" t="s">
        <v>239</v>
      </c>
      <c r="E139" s="6"/>
      <c r="F139" s="6"/>
      <c r="G139" s="6"/>
      <c r="H139" s="6"/>
      <c r="I139" s="6"/>
      <c r="J139" s="8"/>
      <c r="K139" s="6"/>
      <c r="L139" s="6"/>
      <c r="M139" s="6"/>
      <c r="N139" s="6"/>
      <c r="O139" s="6"/>
      <c r="P139" s="8"/>
      <c r="Q139" s="21"/>
      <c r="S139" s="50"/>
      <c r="T139" s="14"/>
      <c r="U139" s="50"/>
      <c r="V139" s="50"/>
      <c r="W139" s="50"/>
      <c r="X139" s="50"/>
      <c r="Y139" s="37"/>
      <c r="Z139" s="37"/>
      <c r="AA139" s="37"/>
      <c r="AB139" s="37"/>
      <c r="AC139" s="37"/>
      <c r="AD139" s="37"/>
      <c r="AE139" s="37"/>
    </row>
    <row r="140" spans="2:31" ht="7.5" customHeight="1" x14ac:dyDescent="0.2">
      <c r="B140" s="24"/>
      <c r="C140" s="9"/>
      <c r="D140" s="9"/>
      <c r="E140" s="9"/>
      <c r="F140" s="9"/>
      <c r="G140" s="9"/>
      <c r="H140" s="9"/>
      <c r="I140" s="9"/>
      <c r="J140" s="9"/>
      <c r="K140" s="9"/>
      <c r="L140" s="9"/>
      <c r="M140" s="9"/>
      <c r="N140" s="9"/>
      <c r="O140" s="9"/>
      <c r="P140" s="9"/>
      <c r="Q140" s="21"/>
    </row>
    <row r="141" spans="2:31" ht="15" customHeight="1" x14ac:dyDescent="0.2">
      <c r="B141" s="23"/>
      <c r="C141" s="70"/>
      <c r="D141" s="39" t="s">
        <v>284</v>
      </c>
      <c r="E141" s="70"/>
      <c r="F141" s="39" t="s">
        <v>38</v>
      </c>
      <c r="G141" s="37"/>
      <c r="H141" s="37"/>
      <c r="I141" s="70"/>
      <c r="J141" s="39" t="s">
        <v>285</v>
      </c>
      <c r="K141" s="37"/>
      <c r="L141" s="37"/>
      <c r="O141" s="37"/>
      <c r="P141" s="37"/>
      <c r="Q141" s="21"/>
      <c r="S141" s="50"/>
      <c r="T141" s="50"/>
      <c r="U141" s="50"/>
      <c r="V141" s="50"/>
      <c r="W141" s="50"/>
      <c r="X141" s="50"/>
      <c r="Y141" s="37"/>
      <c r="Z141" s="37"/>
      <c r="AA141" s="37"/>
      <c r="AB141" s="37"/>
      <c r="AC141" s="37"/>
      <c r="AD141" s="37"/>
      <c r="AE141" s="37"/>
    </row>
    <row r="142" spans="2:31" ht="7.5" customHeight="1" x14ac:dyDescent="0.2">
      <c r="B142" s="24"/>
      <c r="C142" s="9"/>
      <c r="D142" s="9"/>
      <c r="E142" s="9"/>
      <c r="F142" s="9"/>
      <c r="G142" s="9"/>
      <c r="H142" s="9"/>
      <c r="I142" s="9"/>
      <c r="J142" s="9"/>
      <c r="K142" s="9"/>
      <c r="L142" s="9"/>
      <c r="M142" s="9"/>
      <c r="N142" s="9"/>
      <c r="O142" s="9"/>
      <c r="P142" s="9"/>
      <c r="Q142" s="21"/>
    </row>
    <row r="143" spans="2:31" ht="15" customHeight="1" x14ac:dyDescent="0.2">
      <c r="B143" s="23"/>
      <c r="C143" s="70"/>
      <c r="D143" s="39" t="s">
        <v>9</v>
      </c>
      <c r="E143" s="237"/>
      <c r="F143" s="238"/>
      <c r="G143" s="238"/>
      <c r="H143" s="238"/>
      <c r="I143" s="238"/>
      <c r="J143" s="238"/>
      <c r="K143" s="238"/>
      <c r="L143" s="238"/>
      <c r="M143" s="238"/>
      <c r="N143" s="238"/>
      <c r="O143" s="238"/>
      <c r="P143" s="239"/>
      <c r="Q143" s="21"/>
      <c r="S143" s="50"/>
      <c r="T143" s="50"/>
      <c r="U143" s="50"/>
      <c r="V143" s="50"/>
      <c r="W143" s="50"/>
      <c r="X143" s="50"/>
    </row>
    <row r="144" spans="2:31" ht="7.5" customHeight="1" x14ac:dyDescent="0.2">
      <c r="B144" s="25"/>
      <c r="C144" s="26"/>
      <c r="D144" s="26"/>
      <c r="E144" s="26"/>
      <c r="F144" s="26"/>
      <c r="G144" s="26"/>
      <c r="H144" s="26"/>
      <c r="I144" s="26"/>
      <c r="J144" s="26"/>
      <c r="K144" s="26"/>
      <c r="L144" s="26"/>
      <c r="M144" s="26"/>
      <c r="N144" s="26"/>
      <c r="O144" s="26"/>
      <c r="P144" s="26"/>
      <c r="Q144" s="27"/>
    </row>
    <row r="145" spans="2:24" ht="15" customHeight="1" x14ac:dyDescent="0.2">
      <c r="B145" s="6"/>
      <c r="D145" s="6"/>
      <c r="S145" s="50"/>
      <c r="T145" s="50"/>
      <c r="U145" s="50"/>
      <c r="V145" s="50"/>
      <c r="W145" s="50"/>
      <c r="X145" s="50"/>
    </row>
    <row r="146" spans="2:24" s="50" customFormat="1" ht="22.5" customHeight="1" x14ac:dyDescent="0.25">
      <c r="B146" s="51"/>
      <c r="C146" s="53" t="s">
        <v>97</v>
      </c>
      <c r="D146" s="54"/>
      <c r="E146" s="55"/>
      <c r="F146" s="55" t="s">
        <v>260</v>
      </c>
      <c r="G146" s="55"/>
      <c r="H146" s="55"/>
      <c r="I146" s="55"/>
      <c r="J146" s="55"/>
      <c r="K146" s="55"/>
      <c r="L146" s="55"/>
      <c r="M146" s="55"/>
      <c r="N146" s="55"/>
      <c r="O146" s="56"/>
      <c r="P146" s="56"/>
      <c r="Q146" s="52"/>
      <c r="S146" s="2"/>
      <c r="T146" s="2"/>
      <c r="U146" s="2"/>
      <c r="V146" s="2"/>
      <c r="W146" s="2"/>
      <c r="X146" s="2"/>
    </row>
    <row r="147" spans="2:24" ht="7.5" customHeight="1" x14ac:dyDescent="0.2">
      <c r="B147" s="206"/>
      <c r="C147" s="207"/>
      <c r="D147" s="207"/>
      <c r="E147" s="207"/>
      <c r="F147" s="207"/>
      <c r="G147" s="207"/>
      <c r="H147" s="207"/>
      <c r="I147" s="207"/>
      <c r="J147" s="207"/>
      <c r="K147" s="207"/>
      <c r="L147" s="207"/>
      <c r="M147" s="207"/>
      <c r="N147" s="207"/>
      <c r="O147" s="207"/>
      <c r="P147" s="207"/>
      <c r="Q147" s="140"/>
    </row>
    <row r="148" spans="2:24" ht="91.5" customHeight="1" x14ac:dyDescent="0.2">
      <c r="B148" s="23"/>
      <c r="C148" s="253"/>
      <c r="D148" s="254"/>
      <c r="E148" s="254"/>
      <c r="F148" s="254"/>
      <c r="G148" s="254"/>
      <c r="H148" s="254"/>
      <c r="I148" s="254"/>
      <c r="J148" s="254"/>
      <c r="K148" s="254"/>
      <c r="L148" s="254"/>
      <c r="M148" s="254"/>
      <c r="N148" s="254"/>
      <c r="O148" s="254"/>
      <c r="P148" s="255"/>
      <c r="Q148" s="21"/>
    </row>
    <row r="149" spans="2:24" ht="7.5" customHeight="1" x14ac:dyDescent="0.2">
      <c r="B149" s="25"/>
      <c r="C149" s="26"/>
      <c r="D149" s="26"/>
      <c r="E149" s="26"/>
      <c r="F149" s="26"/>
      <c r="G149" s="26"/>
      <c r="H149" s="26"/>
      <c r="I149" s="26"/>
      <c r="J149" s="26"/>
      <c r="K149" s="26"/>
      <c r="L149" s="26"/>
      <c r="M149" s="26"/>
      <c r="N149" s="26"/>
      <c r="O149" s="26"/>
      <c r="P149" s="26"/>
      <c r="Q149" s="27"/>
    </row>
    <row r="150" spans="2:24" ht="15" customHeight="1" x14ac:dyDescent="0.2">
      <c r="B150" s="6"/>
      <c r="D150" s="6"/>
    </row>
    <row r="151" spans="2:24" s="50" customFormat="1" ht="22.15" customHeight="1" x14ac:dyDescent="0.25">
      <c r="B151" s="204"/>
      <c r="C151" s="257" t="s">
        <v>250</v>
      </c>
      <c r="D151" s="257"/>
      <c r="E151" s="257"/>
      <c r="F151" s="257"/>
      <c r="G151" s="257"/>
      <c r="H151" s="257"/>
      <c r="I151" s="257"/>
      <c r="J151" s="257"/>
      <c r="K151" s="257"/>
      <c r="L151" s="257"/>
      <c r="M151" s="257"/>
      <c r="N151" s="257"/>
      <c r="O151" s="257"/>
      <c r="P151" s="257"/>
      <c r="Q151" s="205"/>
    </row>
    <row r="152" spans="2:24" ht="7.5" customHeight="1" x14ac:dyDescent="0.2">
      <c r="B152" s="206"/>
      <c r="C152" s="207"/>
      <c r="D152" s="207"/>
      <c r="E152" s="207"/>
      <c r="F152" s="207"/>
      <c r="G152" s="207"/>
      <c r="H152" s="207"/>
      <c r="I152" s="207"/>
      <c r="J152" s="207"/>
      <c r="K152" s="207"/>
      <c r="L152" s="207"/>
      <c r="M152" s="207"/>
      <c r="N152" s="207"/>
      <c r="O152" s="207"/>
      <c r="P152" s="207"/>
      <c r="Q152" s="140"/>
    </row>
    <row r="153" spans="2:24" ht="15" customHeight="1" x14ac:dyDescent="0.2">
      <c r="B153" s="208"/>
      <c r="C153" s="209" t="s">
        <v>242</v>
      </c>
      <c r="D153" s="164" t="s">
        <v>350</v>
      </c>
      <c r="E153" s="135"/>
      <c r="F153" s="135"/>
      <c r="G153" s="135"/>
      <c r="H153" s="135"/>
      <c r="I153" s="228"/>
      <c r="J153" s="135"/>
      <c r="K153" s="135"/>
      <c r="L153" s="135"/>
      <c r="M153" s="135"/>
      <c r="N153" s="135"/>
      <c r="O153" s="135"/>
      <c r="P153" s="135"/>
      <c r="Q153" s="140"/>
    </row>
    <row r="154" spans="2:24" ht="7.5" customHeight="1" x14ac:dyDescent="0.2">
      <c r="B154" s="206"/>
      <c r="C154" s="207"/>
      <c r="D154" s="207"/>
      <c r="E154" s="207"/>
      <c r="F154" s="207"/>
      <c r="G154" s="207"/>
      <c r="H154" s="207"/>
      <c r="I154" s="207"/>
      <c r="J154" s="207"/>
      <c r="K154" s="207"/>
      <c r="L154" s="207"/>
      <c r="M154" s="207"/>
      <c r="N154" s="207"/>
      <c r="O154" s="207"/>
      <c r="P154" s="207"/>
      <c r="Q154" s="140"/>
    </row>
    <row r="155" spans="2:24" ht="15" customHeight="1" x14ac:dyDescent="0.2">
      <c r="B155" s="208"/>
      <c r="C155" s="209"/>
      <c r="D155" s="164" t="s">
        <v>9</v>
      </c>
      <c r="E155" s="237"/>
      <c r="F155" s="238"/>
      <c r="G155" s="238"/>
      <c r="H155" s="238"/>
      <c r="I155" s="238"/>
      <c r="J155" s="238"/>
      <c r="K155" s="238"/>
      <c r="L155" s="238"/>
      <c r="M155" s="238"/>
      <c r="N155" s="238"/>
      <c r="O155" s="238"/>
      <c r="P155" s="239"/>
      <c r="Q155" s="140"/>
    </row>
    <row r="156" spans="2:24" ht="7.5" customHeight="1" x14ac:dyDescent="0.2">
      <c r="B156" s="206"/>
      <c r="C156" s="207"/>
      <c r="D156" s="207"/>
      <c r="E156" s="207"/>
      <c r="F156" s="207"/>
      <c r="G156" s="207"/>
      <c r="H156" s="207"/>
      <c r="I156" s="207"/>
      <c r="J156" s="207"/>
      <c r="K156" s="207"/>
      <c r="L156" s="207"/>
      <c r="M156" s="207"/>
      <c r="N156" s="207"/>
      <c r="O156" s="207"/>
      <c r="P156" s="207"/>
      <c r="Q156" s="140"/>
    </row>
    <row r="157" spans="2:24" ht="7.5" customHeight="1" x14ac:dyDescent="0.2">
      <c r="B157" s="210"/>
      <c r="C157" s="211"/>
      <c r="D157" s="211"/>
      <c r="E157" s="211"/>
      <c r="F157" s="211"/>
      <c r="G157" s="211"/>
      <c r="H157" s="211"/>
      <c r="I157" s="211"/>
      <c r="J157" s="211"/>
      <c r="K157" s="211"/>
      <c r="L157" s="211"/>
      <c r="M157" s="211"/>
      <c r="N157" s="211"/>
      <c r="O157" s="211"/>
      <c r="P157" s="211"/>
      <c r="Q157" s="212"/>
    </row>
    <row r="159" spans="2:24" ht="30" customHeight="1" x14ac:dyDescent="0.2">
      <c r="B159" s="36"/>
      <c r="C159" s="258" t="s">
        <v>352</v>
      </c>
      <c r="D159" s="258"/>
      <c r="E159" s="258"/>
      <c r="F159" s="258"/>
      <c r="G159" s="258"/>
      <c r="H159" s="258"/>
      <c r="I159" s="258"/>
      <c r="J159" s="258"/>
      <c r="K159" s="258"/>
      <c r="L159" s="258"/>
      <c r="M159" s="258"/>
      <c r="N159" s="258"/>
      <c r="O159" s="258"/>
      <c r="P159" s="258"/>
      <c r="Q159" s="20"/>
    </row>
    <row r="160" spans="2:24" ht="15" customHeight="1" x14ac:dyDescent="0.2">
      <c r="B160" s="23"/>
      <c r="C160" s="42" t="str">
        <f>IF('Infomodule geplant'!E9=0,"","x")</f>
        <v/>
      </c>
      <c r="D160" s="65" t="str">
        <f>IF(C160="","",CONCATENATE("Durchführung von ",'Infomodule geplant'!E9," Informationsmodulen"))</f>
        <v/>
      </c>
      <c r="E160" s="66"/>
      <c r="F160" s="66"/>
      <c r="G160" s="66"/>
      <c r="H160" s="69"/>
      <c r="I160" s="42" t="str">
        <f>IF('Infomodule geplant'!E9=0,"","x")</f>
        <v/>
      </c>
      <c r="J160" s="65" t="str">
        <f>IF(I160="","","Mindestens 12 TN BS pro Modul")</f>
        <v/>
      </c>
      <c r="K160" s="66"/>
      <c r="L160" s="66"/>
      <c r="M160" s="66"/>
      <c r="N160" s="66"/>
      <c r="O160" s="66"/>
      <c r="P160" s="69"/>
      <c r="Q160" s="21"/>
    </row>
    <row r="161" spans="1:17" ht="7.5" customHeight="1" x14ac:dyDescent="0.2">
      <c r="B161" s="24"/>
      <c r="C161" s="9"/>
      <c r="D161" s="9"/>
      <c r="E161" s="9"/>
      <c r="F161" s="9"/>
      <c r="G161" s="9"/>
      <c r="H161" s="9"/>
      <c r="I161" s="9"/>
      <c r="J161" s="9"/>
      <c r="K161" s="9"/>
      <c r="L161" s="9"/>
      <c r="M161" s="9"/>
      <c r="N161" s="9"/>
      <c r="O161" s="9"/>
      <c r="P161" s="9"/>
      <c r="Q161" s="21"/>
    </row>
    <row r="162" spans="1:17" ht="15" customHeight="1" x14ac:dyDescent="0.2">
      <c r="B162" s="23"/>
      <c r="C162" s="42" t="str">
        <f>IF(C153="x","x","")</f>
        <v/>
      </c>
      <c r="D162" s="65" t="str">
        <f>IF(C162="","","Interne Befragung mittels Formular")</f>
        <v/>
      </c>
      <c r="E162" s="67"/>
      <c r="F162" s="67"/>
      <c r="G162" s="67"/>
      <c r="H162" s="68"/>
      <c r="I162" s="42"/>
      <c r="J162" s="65"/>
      <c r="K162" s="67"/>
      <c r="L162" s="67"/>
      <c r="M162" s="67"/>
      <c r="N162" s="67"/>
      <c r="O162" s="67"/>
      <c r="P162" s="68"/>
      <c r="Q162" s="21"/>
    </row>
    <row r="163" spans="1:17" ht="7.5" customHeight="1" x14ac:dyDescent="0.2">
      <c r="B163" s="24"/>
      <c r="C163" s="9"/>
      <c r="D163" s="9"/>
      <c r="E163" s="9"/>
      <c r="F163" s="9"/>
      <c r="G163" s="9"/>
      <c r="H163" s="9"/>
      <c r="I163" s="9"/>
      <c r="J163" s="9"/>
      <c r="K163" s="9"/>
      <c r="L163" s="9"/>
      <c r="M163" s="9"/>
      <c r="N163" s="9"/>
      <c r="O163" s="9"/>
      <c r="P163" s="9"/>
      <c r="Q163" s="21"/>
    </row>
    <row r="164" spans="1:17" ht="15" customHeight="1" x14ac:dyDescent="0.2">
      <c r="B164" s="23"/>
      <c r="C164" s="42" t="str">
        <f>IF(C155="x","x","")</f>
        <v/>
      </c>
      <c r="D164" s="65" t="str">
        <f>IF(C164="","",CONCATENATE("Dokumentation ",E155))</f>
        <v/>
      </c>
      <c r="E164" s="67"/>
      <c r="F164" s="67"/>
      <c r="G164" s="67"/>
      <c r="H164" s="67"/>
      <c r="I164" s="67"/>
      <c r="J164" s="67"/>
      <c r="K164" s="67"/>
      <c r="L164" s="67"/>
      <c r="M164" s="67"/>
      <c r="N164" s="67"/>
      <c r="O164" s="67"/>
      <c r="P164" s="68"/>
      <c r="Q164" s="21"/>
    </row>
    <row r="165" spans="1:17" ht="7.5" customHeight="1" x14ac:dyDescent="0.2">
      <c r="B165" s="24"/>
      <c r="C165" s="9"/>
      <c r="D165" s="9"/>
      <c r="E165" s="9"/>
      <c r="F165" s="9"/>
      <c r="G165" s="9"/>
      <c r="H165" s="9"/>
      <c r="I165" s="9"/>
      <c r="J165" s="9"/>
      <c r="K165" s="9"/>
      <c r="L165" s="9"/>
      <c r="M165" s="9"/>
      <c r="N165" s="9"/>
      <c r="O165" s="9"/>
      <c r="P165" s="9"/>
      <c r="Q165" s="21"/>
    </row>
    <row r="166" spans="1:17" ht="7.5" customHeight="1" x14ac:dyDescent="0.2">
      <c r="B166" s="24"/>
      <c r="C166" s="9"/>
      <c r="D166" s="9"/>
      <c r="E166" s="9"/>
      <c r="F166" s="9"/>
      <c r="G166" s="9"/>
      <c r="H166" s="9"/>
      <c r="I166" s="9"/>
      <c r="J166" s="9"/>
      <c r="K166" s="9"/>
      <c r="L166" s="9"/>
      <c r="M166" s="9"/>
      <c r="N166" s="9"/>
      <c r="O166" s="9"/>
      <c r="P166" s="9"/>
      <c r="Q166" s="21"/>
    </row>
    <row r="167" spans="1:17" ht="15" customHeight="1" x14ac:dyDescent="0.2">
      <c r="B167" s="23"/>
      <c r="C167" s="70"/>
      <c r="D167" s="39" t="s">
        <v>9</v>
      </c>
      <c r="E167" s="237"/>
      <c r="F167" s="238"/>
      <c r="G167" s="238"/>
      <c r="H167" s="238"/>
      <c r="I167" s="238"/>
      <c r="J167" s="238"/>
      <c r="K167" s="238"/>
      <c r="L167" s="238"/>
      <c r="M167" s="238"/>
      <c r="N167" s="238"/>
      <c r="O167" s="238"/>
      <c r="P167" s="239"/>
      <c r="Q167" s="21"/>
    </row>
    <row r="168" spans="1:17" ht="7.5" customHeight="1" x14ac:dyDescent="0.2">
      <c r="B168" s="24"/>
      <c r="C168" s="9"/>
      <c r="D168" s="9"/>
      <c r="E168" s="9"/>
      <c r="F168" s="9"/>
      <c r="G168" s="9"/>
      <c r="H168" s="9"/>
      <c r="I168" s="9"/>
      <c r="J168" s="9"/>
      <c r="K168" s="9"/>
      <c r="L168" s="9"/>
      <c r="M168" s="9"/>
      <c r="N168" s="9"/>
      <c r="O168" s="9"/>
      <c r="P168" s="9"/>
      <c r="Q168" s="21"/>
    </row>
    <row r="169" spans="1:17" ht="15" customHeight="1" x14ac:dyDescent="0.2">
      <c r="B169" s="23"/>
      <c r="C169" s="70"/>
      <c r="D169" s="39" t="s">
        <v>9</v>
      </c>
      <c r="E169" s="237"/>
      <c r="F169" s="238"/>
      <c r="G169" s="238"/>
      <c r="H169" s="238"/>
      <c r="I169" s="238"/>
      <c r="J169" s="238"/>
      <c r="K169" s="238"/>
      <c r="L169" s="238"/>
      <c r="M169" s="238"/>
      <c r="N169" s="238"/>
      <c r="O169" s="238"/>
      <c r="P169" s="239"/>
      <c r="Q169" s="21"/>
    </row>
    <row r="170" spans="1:17" ht="7.5" customHeight="1" x14ac:dyDescent="0.2">
      <c r="B170" s="25"/>
      <c r="C170" s="26"/>
      <c r="D170" s="26"/>
      <c r="E170" s="26"/>
      <c r="F170" s="26"/>
      <c r="G170" s="26"/>
      <c r="H170" s="26"/>
      <c r="I170" s="26"/>
      <c r="J170" s="26"/>
      <c r="K170" s="26"/>
      <c r="L170" s="26"/>
      <c r="M170" s="26"/>
      <c r="N170" s="26"/>
      <c r="O170" s="26"/>
      <c r="P170" s="26"/>
      <c r="Q170" s="27"/>
    </row>
    <row r="171" spans="1:17" ht="15" customHeight="1" x14ac:dyDescent="0.2">
      <c r="B171" s="58"/>
      <c r="C171" s="58"/>
      <c r="D171" s="58"/>
      <c r="E171" s="58"/>
      <c r="F171" s="58"/>
      <c r="G171" s="58"/>
      <c r="H171" s="58"/>
      <c r="I171" s="58"/>
      <c r="J171" s="58"/>
      <c r="K171" s="58"/>
      <c r="L171" s="58"/>
      <c r="M171" s="58"/>
      <c r="N171" s="58"/>
      <c r="O171" s="58"/>
      <c r="P171" s="58"/>
      <c r="Q171" s="58"/>
    </row>
    <row r="172" spans="1:17" s="6" customFormat="1" ht="35.25" customHeight="1" x14ac:dyDescent="0.2">
      <c r="B172" s="36"/>
      <c r="C172" s="18" t="s">
        <v>98</v>
      </c>
      <c r="D172" s="19"/>
      <c r="E172" s="19"/>
      <c r="F172" s="19"/>
      <c r="G172" s="19"/>
      <c r="H172" s="19"/>
      <c r="I172" s="34"/>
      <c r="J172" s="256" t="s">
        <v>57</v>
      </c>
      <c r="K172" s="256"/>
      <c r="L172" s="256"/>
      <c r="M172" s="256"/>
      <c r="N172" s="256"/>
      <c r="O172" s="256"/>
      <c r="P172" s="256"/>
      <c r="Q172" s="20"/>
    </row>
    <row r="173" spans="1:17" ht="91.5" customHeight="1" x14ac:dyDescent="0.2">
      <c r="B173" s="23"/>
      <c r="C173" s="253"/>
      <c r="D173" s="254"/>
      <c r="E173" s="254"/>
      <c r="F173" s="254"/>
      <c r="G173" s="254"/>
      <c r="H173" s="254"/>
      <c r="I173" s="254"/>
      <c r="J173" s="254"/>
      <c r="K173" s="254"/>
      <c r="L173" s="254"/>
      <c r="M173" s="254"/>
      <c r="N173" s="254"/>
      <c r="O173" s="254"/>
      <c r="P173" s="255"/>
      <c r="Q173" s="21"/>
    </row>
    <row r="174" spans="1:17" ht="7.5" customHeight="1" x14ac:dyDescent="0.2">
      <c r="B174" s="25"/>
      <c r="C174" s="26"/>
      <c r="D174" s="26"/>
      <c r="E174" s="26"/>
      <c r="F174" s="26"/>
      <c r="G174" s="26"/>
      <c r="H174" s="26"/>
      <c r="I174" s="26"/>
      <c r="J174" s="26"/>
      <c r="K174" s="26"/>
      <c r="L174" s="26"/>
      <c r="M174" s="26"/>
      <c r="N174" s="26"/>
      <c r="O174" s="26"/>
      <c r="P174" s="26"/>
      <c r="Q174" s="27"/>
    </row>
    <row r="175" spans="1:17" ht="15" customHeight="1" x14ac:dyDescent="0.2">
      <c r="A175" s="6"/>
      <c r="B175" s="6"/>
      <c r="C175" s="6"/>
      <c r="D175" s="6"/>
      <c r="E175" s="6"/>
      <c r="F175" s="6"/>
      <c r="G175" s="6"/>
      <c r="H175" s="6"/>
      <c r="I175" s="6"/>
      <c r="J175" s="6"/>
      <c r="K175" s="6"/>
      <c r="L175" s="6"/>
      <c r="M175" s="6"/>
      <c r="N175" s="6"/>
      <c r="O175" s="6"/>
      <c r="P175" s="6"/>
    </row>
    <row r="176" spans="1:17" ht="31.5" customHeight="1" x14ac:dyDescent="0.2">
      <c r="B176" s="30"/>
      <c r="C176" s="18" t="s">
        <v>293</v>
      </c>
      <c r="D176" s="19"/>
      <c r="E176" s="19"/>
      <c r="F176" s="19"/>
      <c r="G176" s="19"/>
      <c r="H176" s="19"/>
      <c r="I176" s="19"/>
      <c r="J176" s="19"/>
      <c r="K176" s="19"/>
      <c r="L176" s="19"/>
      <c r="M176" s="19"/>
      <c r="N176" s="19"/>
      <c r="O176" s="19"/>
      <c r="P176" s="19"/>
      <c r="Q176" s="20"/>
    </row>
    <row r="177" spans="2:18" x14ac:dyDescent="0.2">
      <c r="B177" s="217"/>
      <c r="C177" s="218" t="s">
        <v>294</v>
      </c>
      <c r="D177" s="218"/>
      <c r="E177" s="218"/>
      <c r="F177" s="218"/>
      <c r="G177" s="218"/>
      <c r="H177" s="218"/>
      <c r="I177" s="218"/>
      <c r="J177" s="218"/>
      <c r="K177" s="218"/>
      <c r="L177" s="218"/>
      <c r="M177" s="218"/>
      <c r="N177" s="218"/>
      <c r="O177" s="218"/>
      <c r="P177" s="218"/>
      <c r="Q177" s="219"/>
      <c r="R177" s="83"/>
    </row>
    <row r="178" spans="2:18" x14ac:dyDescent="0.2">
      <c r="B178" s="217"/>
      <c r="C178" s="218"/>
      <c r="D178" s="218"/>
      <c r="E178" s="218"/>
      <c r="F178" s="218"/>
      <c r="G178" s="218"/>
      <c r="H178" s="218"/>
      <c r="I178" s="218"/>
      <c r="J178" s="218"/>
      <c r="K178" s="218"/>
      <c r="L178" s="218"/>
      <c r="M178" s="218"/>
      <c r="N178" s="218"/>
      <c r="O178" s="218"/>
      <c r="P178" s="218"/>
      <c r="Q178" s="219"/>
      <c r="R178" s="83"/>
    </row>
    <row r="179" spans="2:18" ht="19.5" customHeight="1" x14ac:dyDescent="0.2">
      <c r="B179" s="23"/>
      <c r="C179" s="295" t="str">
        <f>CONCATENATE(G34," ",M34)</f>
        <v xml:space="preserve"> </v>
      </c>
      <c r="D179" s="296"/>
      <c r="E179" s="6"/>
      <c r="F179" s="295" t="str">
        <f>IF(K38="","",K38)</f>
        <v/>
      </c>
      <c r="G179" s="297"/>
      <c r="H179" s="298"/>
      <c r="I179" s="220"/>
      <c r="J179" s="299"/>
      <c r="K179" s="273"/>
      <c r="L179" s="220"/>
      <c r="M179" s="6"/>
      <c r="N179" s="6"/>
      <c r="O179" s="6"/>
      <c r="P179" s="6"/>
      <c r="Q179" s="21"/>
    </row>
    <row r="180" spans="2:18" x14ac:dyDescent="0.2">
      <c r="B180" s="23"/>
      <c r="C180" s="8" t="s">
        <v>295</v>
      </c>
      <c r="E180" s="6"/>
      <c r="F180" s="8" t="s">
        <v>66</v>
      </c>
      <c r="G180" s="6"/>
      <c r="I180" s="6"/>
      <c r="J180" s="8" t="s">
        <v>296</v>
      </c>
      <c r="K180" s="6"/>
      <c r="M180" s="6" t="s">
        <v>297</v>
      </c>
      <c r="O180" s="6"/>
      <c r="P180" s="6"/>
      <c r="Q180" s="21"/>
    </row>
    <row r="181" spans="2:18" x14ac:dyDescent="0.2">
      <c r="B181" s="25"/>
      <c r="C181" s="26"/>
      <c r="D181" s="26"/>
      <c r="E181" s="26"/>
      <c r="F181" s="26"/>
      <c r="G181" s="26"/>
      <c r="H181" s="26"/>
      <c r="I181" s="26"/>
      <c r="J181" s="26"/>
      <c r="K181" s="26"/>
      <c r="L181" s="26"/>
      <c r="M181" s="26"/>
      <c r="N181" s="26"/>
      <c r="O181" s="26"/>
      <c r="P181" s="26"/>
      <c r="Q181" s="27"/>
    </row>
  </sheetData>
  <sheetProtection algorithmName="SHA-512" hashValue="SbfmlMis8MRqvHRks+TzSY4UDbaPB9+L0f0sOgmFYWs14GUIcbKGEQy0cqVmU2DjO3/rIlK+H4vqi2lDxUajtw==" saltValue="+3taFnzXkU5fEOdDzUDSrQ==" spinCount="100000" sheet="1" objects="1" scenarios="1"/>
  <mergeCells count="88">
    <mergeCell ref="C179:D179"/>
    <mergeCell ref="F179:H179"/>
    <mergeCell ref="J179:K179"/>
    <mergeCell ref="C45:D46"/>
    <mergeCell ref="K42:L42"/>
    <mergeCell ref="J92:L92"/>
    <mergeCell ref="E44:P44"/>
    <mergeCell ref="E46:P46"/>
    <mergeCell ref="G47:J47"/>
    <mergeCell ref="G49:J49"/>
    <mergeCell ref="K49:L49"/>
    <mergeCell ref="M49:P49"/>
    <mergeCell ref="K47:L47"/>
    <mergeCell ref="M47:P47"/>
    <mergeCell ref="E51:F51"/>
    <mergeCell ref="C60:P60"/>
    <mergeCell ref="R45:Y45"/>
    <mergeCell ref="E42:F42"/>
    <mergeCell ref="M42:P42"/>
    <mergeCell ref="M34:P34"/>
    <mergeCell ref="K38:P38"/>
    <mergeCell ref="E37:P37"/>
    <mergeCell ref="E38:F38"/>
    <mergeCell ref="E35:P35"/>
    <mergeCell ref="K34:L34"/>
    <mergeCell ref="E39:P39"/>
    <mergeCell ref="E40:F40"/>
    <mergeCell ref="G40:J40"/>
    <mergeCell ref="K40:L40"/>
    <mergeCell ref="M40:P40"/>
    <mergeCell ref="E36:H36"/>
    <mergeCell ref="I38:J38"/>
    <mergeCell ref="G38:H38"/>
    <mergeCell ref="C6:P6"/>
    <mergeCell ref="C7:P7"/>
    <mergeCell ref="C8:P8"/>
    <mergeCell ref="M20:N20"/>
    <mergeCell ref="F11:P11"/>
    <mergeCell ref="I20:L20"/>
    <mergeCell ref="G51:J51"/>
    <mergeCell ref="C57:P57"/>
    <mergeCell ref="N2:P2"/>
    <mergeCell ref="E29:P29"/>
    <mergeCell ref="C10:E10"/>
    <mergeCell ref="F10:P10"/>
    <mergeCell ref="C11:E11"/>
    <mergeCell ref="E50:P50"/>
    <mergeCell ref="E48:P48"/>
    <mergeCell ref="E47:F47"/>
    <mergeCell ref="E49:F49"/>
    <mergeCell ref="E41:P41"/>
    <mergeCell ref="I36:P36"/>
    <mergeCell ref="G42:J42"/>
    <mergeCell ref="C23:H23"/>
    <mergeCell ref="E34:F34"/>
    <mergeCell ref="L88:P88"/>
    <mergeCell ref="L76:P76"/>
    <mergeCell ref="C64:P64"/>
    <mergeCell ref="C85:J85"/>
    <mergeCell ref="C133:P133"/>
    <mergeCell ref="C74:P74"/>
    <mergeCell ref="L85:P86"/>
    <mergeCell ref="E128:I128"/>
    <mergeCell ref="N92:P92"/>
    <mergeCell ref="C66:P66"/>
    <mergeCell ref="C69:P69"/>
    <mergeCell ref="C84:Q84"/>
    <mergeCell ref="C71:P71"/>
    <mergeCell ref="C173:P173"/>
    <mergeCell ref="J172:P172"/>
    <mergeCell ref="E169:P169"/>
    <mergeCell ref="C148:P148"/>
    <mergeCell ref="E143:P143"/>
    <mergeCell ref="E167:P167"/>
    <mergeCell ref="C151:P151"/>
    <mergeCell ref="C159:P159"/>
    <mergeCell ref="E155:P155"/>
    <mergeCell ref="R25:Y25"/>
    <mergeCell ref="C24:P24"/>
    <mergeCell ref="I25:P25"/>
    <mergeCell ref="C30:D30"/>
    <mergeCell ref="C32:D34"/>
    <mergeCell ref="E30:P30"/>
    <mergeCell ref="E33:P33"/>
    <mergeCell ref="E31:P31"/>
    <mergeCell ref="R32:Y32"/>
    <mergeCell ref="C28:P28"/>
    <mergeCell ref="G34:J34"/>
  </mergeCells>
  <phoneticPr fontId="12" type="noConversion"/>
  <conditionalFormatting sqref="F40 F49:F50">
    <cfRule type="expression" dxfId="455" priority="3394" stopIfTrue="1">
      <formula>I31="x"</formula>
    </cfRule>
  </conditionalFormatting>
  <conditionalFormatting sqref="D108 T119:V121 H29 E29:F29 D122:D124 N128 M129:O129 C125:G125 J125:O125 J128 C128:E128">
    <cfRule type="expression" dxfId="454" priority="311" stopIfTrue="1">
      <formula>B29="x"</formula>
    </cfRule>
  </conditionalFormatting>
  <conditionalFormatting sqref="E29 H29">
    <cfRule type="expression" dxfId="453" priority="308" stopIfTrue="1">
      <formula>H29="x"</formula>
    </cfRule>
  </conditionalFormatting>
  <conditionalFormatting sqref="C76:D76">
    <cfRule type="expression" dxfId="452" priority="307" stopIfTrue="1">
      <formula>B76="x"</formula>
    </cfRule>
  </conditionalFormatting>
  <conditionalFormatting sqref="D96">
    <cfRule type="expression" dxfId="451" priority="305" stopIfTrue="1">
      <formula>C96="x"</formula>
    </cfRule>
  </conditionalFormatting>
  <conditionalFormatting sqref="F125 J125:N125 N128 L128 J128">
    <cfRule type="expression" dxfId="450" priority="303" stopIfTrue="1">
      <formula>D125="x"</formula>
    </cfRule>
  </conditionalFormatting>
  <conditionalFormatting sqref="F125">
    <cfRule type="expression" dxfId="449" priority="3460" stopIfTrue="1">
      <formula>G125="x"</formula>
    </cfRule>
  </conditionalFormatting>
  <conditionalFormatting sqref="I108 I112 I118:I125">
    <cfRule type="expression" dxfId="448" priority="298" stopIfTrue="1">
      <formula>H108="x"</formula>
    </cfRule>
  </conditionalFormatting>
  <conditionalFormatting sqref="K119 K121">
    <cfRule type="expression" dxfId="447" priority="296" stopIfTrue="1">
      <formula>D119="x"</formula>
    </cfRule>
  </conditionalFormatting>
  <conditionalFormatting sqref="F100">
    <cfRule type="expression" dxfId="446" priority="295" stopIfTrue="1">
      <formula>H104="x"</formula>
    </cfRule>
  </conditionalFormatting>
  <conditionalFormatting sqref="F104">
    <cfRule type="expression" dxfId="445" priority="294" stopIfTrue="1">
      <formula>D104="x"</formula>
    </cfRule>
  </conditionalFormatting>
  <conditionalFormatting sqref="F100">
    <cfRule type="expression" dxfId="444" priority="293" stopIfTrue="1">
      <formula>I104="x"</formula>
    </cfRule>
  </conditionalFormatting>
  <conditionalFormatting sqref="F140">
    <cfRule type="expression" dxfId="443" priority="280" stopIfTrue="1">
      <formula>E140="x"</formula>
    </cfRule>
  </conditionalFormatting>
  <conditionalFormatting sqref="F32 J13 H32 F45 H45 F141">
    <cfRule type="expression" dxfId="442" priority="268" stopIfTrue="1">
      <formula>E13="x"</formula>
    </cfRule>
  </conditionalFormatting>
  <conditionalFormatting sqref="D141">
    <cfRule type="expression" dxfId="441" priority="171" stopIfTrue="1">
      <formula>C141="x"</formula>
    </cfRule>
  </conditionalFormatting>
  <conditionalFormatting sqref="J141">
    <cfRule type="expression" dxfId="440" priority="170" stopIfTrue="1">
      <formula>I141="x"</formula>
    </cfRule>
  </conditionalFormatting>
  <conditionalFormatting sqref="D143">
    <cfRule type="expression" dxfId="439" priority="167" stopIfTrue="1">
      <formula>C143="x"</formula>
    </cfRule>
  </conditionalFormatting>
  <conditionalFormatting sqref="D153:H153">
    <cfRule type="expression" dxfId="438" priority="162" stopIfTrue="1">
      <formula>C153="x"</formula>
    </cfRule>
  </conditionalFormatting>
  <conditionalFormatting sqref="D155">
    <cfRule type="expression" dxfId="437" priority="159" stopIfTrue="1">
      <formula>C155="x"</formula>
    </cfRule>
  </conditionalFormatting>
  <conditionalFormatting sqref="J153:P153">
    <cfRule type="expression" dxfId="436" priority="156" stopIfTrue="1">
      <formula>I153="x"</formula>
    </cfRule>
  </conditionalFormatting>
  <conditionalFormatting sqref="D162:H162">
    <cfRule type="expression" dxfId="435" priority="153" stopIfTrue="1">
      <formula>C162="x"</formula>
    </cfRule>
  </conditionalFormatting>
  <conditionalFormatting sqref="J162:P162">
    <cfRule type="expression" dxfId="434" priority="150" stopIfTrue="1">
      <formula>I162="x"</formula>
    </cfRule>
  </conditionalFormatting>
  <conditionalFormatting sqref="D160">
    <cfRule type="expression" dxfId="433" priority="147" stopIfTrue="1">
      <formula>C160="x"</formula>
    </cfRule>
  </conditionalFormatting>
  <conditionalFormatting sqref="J160">
    <cfRule type="expression" dxfId="432" priority="145" stopIfTrue="1">
      <formula>I160="x"</formula>
    </cfRule>
  </conditionalFormatting>
  <conditionalFormatting sqref="D164:P164">
    <cfRule type="expression" dxfId="431" priority="143" stopIfTrue="1">
      <formula>C164="x"</formula>
    </cfRule>
  </conditionalFormatting>
  <conditionalFormatting sqref="D167">
    <cfRule type="expression" dxfId="430" priority="140" stopIfTrue="1">
      <formula>C167="x"</formula>
    </cfRule>
  </conditionalFormatting>
  <conditionalFormatting sqref="D169">
    <cfRule type="expression" dxfId="429" priority="139" stopIfTrue="1">
      <formula>C169="x"</formula>
    </cfRule>
  </conditionalFormatting>
  <conditionalFormatting sqref="J162">
    <cfRule type="expression" dxfId="428" priority="136" stopIfTrue="1">
      <formula>I162="x"</formula>
    </cfRule>
  </conditionalFormatting>
  <conditionalFormatting sqref="R119:S121">
    <cfRule type="expression" dxfId="427" priority="85" stopIfTrue="1">
      <formula>I119="x"</formula>
    </cfRule>
  </conditionalFormatting>
  <conditionalFormatting sqref="R119:R121">
    <cfRule type="expression" dxfId="426" priority="84" stopIfTrue="1">
      <formula>H119="x"</formula>
    </cfRule>
  </conditionalFormatting>
  <conditionalFormatting sqref="C123">
    <cfRule type="expression" dxfId="425" priority="83" stopIfTrue="1">
      <formula>I119="x"</formula>
    </cfRule>
  </conditionalFormatting>
  <conditionalFormatting sqref="C123">
    <cfRule type="expression" dxfId="424" priority="82" stopIfTrue="1">
      <formula>H119="x"</formula>
    </cfRule>
  </conditionalFormatting>
  <conditionalFormatting sqref="O119:O121 O125 O128">
    <cfRule type="expression" dxfId="423" priority="3579" stopIfTrue="1">
      <formula>U119="x"</formula>
    </cfRule>
  </conditionalFormatting>
  <conditionalFormatting sqref="L96">
    <cfRule type="expression" dxfId="422" priority="3588" stopIfTrue="1">
      <formula>C104="x"</formula>
    </cfRule>
  </conditionalFormatting>
  <conditionalFormatting sqref="D104">
    <cfRule type="expression" dxfId="421" priority="3590" stopIfTrue="1">
      <formula>C108="x"</formula>
    </cfRule>
  </conditionalFormatting>
  <conditionalFormatting sqref="I108">
    <cfRule type="expression" dxfId="420" priority="3591" stopIfTrue="1">
      <formula>G104="x"</formula>
    </cfRule>
  </conditionalFormatting>
  <conditionalFormatting sqref="L104">
    <cfRule type="expression" dxfId="419" priority="3592" stopIfTrue="1">
      <formula>C112="x"</formula>
    </cfRule>
  </conditionalFormatting>
  <conditionalFormatting sqref="O118">
    <cfRule type="expression" dxfId="418" priority="3821" stopIfTrue="1">
      <formula>F122="x"</formula>
    </cfRule>
  </conditionalFormatting>
  <conditionalFormatting sqref="D122:D124 F122">
    <cfRule type="expression" dxfId="417" priority="3895" stopIfTrue="1">
      <formula>#REF!="x"</formula>
    </cfRule>
  </conditionalFormatting>
  <conditionalFormatting sqref="K141:L141">
    <cfRule type="expression" dxfId="416" priority="3908" stopIfTrue="1">
      <formula>F141="x"</formula>
    </cfRule>
  </conditionalFormatting>
  <conditionalFormatting sqref="D139">
    <cfRule type="expression" dxfId="415" priority="61" stopIfTrue="1">
      <formula>C139="x"</formula>
    </cfRule>
  </conditionalFormatting>
  <conditionalFormatting sqref="J18">
    <cfRule type="expression" dxfId="414" priority="59" stopIfTrue="1">
      <formula>I18="x"</formula>
    </cfRule>
  </conditionalFormatting>
  <conditionalFormatting sqref="F40">
    <cfRule type="expression" dxfId="413" priority="57" stopIfTrue="1">
      <formula>I31="x"</formula>
    </cfRule>
  </conditionalFormatting>
  <conditionalFormatting sqref="F49">
    <cfRule type="expression" dxfId="412" priority="56" stopIfTrue="1">
      <formula>I40="x"</formula>
    </cfRule>
  </conditionalFormatting>
  <conditionalFormatting sqref="N13">
    <cfRule type="expression" dxfId="411" priority="3927" stopIfTrue="1">
      <formula>M13="x"</formula>
    </cfRule>
  </conditionalFormatting>
  <conditionalFormatting sqref="N18">
    <cfRule type="expression" dxfId="410" priority="3934" stopIfTrue="1">
      <formula>M18="x"</formula>
    </cfRule>
  </conditionalFormatting>
  <conditionalFormatting sqref="I118:I120">
    <cfRule type="expression" dxfId="409" priority="3939" stopIfTrue="1">
      <formula>G108="x"</formula>
    </cfRule>
  </conditionalFormatting>
  <conditionalFormatting sqref="F100">
    <cfRule type="expression" dxfId="408" priority="3946" stopIfTrue="1">
      <formula>L96="x"</formula>
    </cfRule>
  </conditionalFormatting>
  <conditionalFormatting sqref="H104">
    <cfRule type="expression" dxfId="407" priority="3947" stopIfTrue="1">
      <formula>F100="x"</formula>
    </cfRule>
  </conditionalFormatting>
  <conditionalFormatting sqref="I112">
    <cfRule type="expression" dxfId="406" priority="3955" stopIfTrue="1">
      <formula>G106="x"</formula>
    </cfRule>
  </conditionalFormatting>
  <conditionalFormatting sqref="L128 J128 I122:I125 H125">
    <cfRule type="expression" dxfId="405" priority="3963" stopIfTrue="1">
      <formula>#REF!="x"</formula>
    </cfRule>
  </conditionalFormatting>
  <conditionalFormatting sqref="I121">
    <cfRule type="expression" dxfId="404" priority="3964" stopIfTrue="1">
      <formula>#REF!="x"</formula>
    </cfRule>
  </conditionalFormatting>
  <conditionalFormatting sqref="H104">
    <cfRule type="expression" dxfId="403" priority="3969" stopIfTrue="1">
      <formula>C116="x"</formula>
    </cfRule>
  </conditionalFormatting>
  <conditionalFormatting sqref="O122:O124">
    <cfRule type="expression" dxfId="402" priority="3973" stopIfTrue="1">
      <formula>F124="x"</formula>
    </cfRule>
  </conditionalFormatting>
  <conditionalFormatting sqref="F104 F96 F100">
    <cfRule type="expression" dxfId="401" priority="3988" stopIfTrue="1">
      <formula>K96="x"</formula>
    </cfRule>
  </conditionalFormatting>
  <conditionalFormatting sqref="L128">
    <cfRule type="expression" dxfId="400" priority="3998" stopIfTrue="1">
      <formula>#REF!="x"</formula>
    </cfRule>
  </conditionalFormatting>
  <conditionalFormatting sqref="F108 F122">
    <cfRule type="expression" dxfId="399" priority="54" stopIfTrue="1">
      <formula>E108="x"</formula>
    </cfRule>
  </conditionalFormatting>
  <conditionalFormatting sqref="E96:F96">
    <cfRule type="expression" dxfId="398" priority="53" stopIfTrue="1">
      <formula>D96="x"</formula>
    </cfRule>
  </conditionalFormatting>
  <conditionalFormatting sqref="E96">
    <cfRule type="expression" dxfId="397" priority="52" stopIfTrue="1">
      <formula>D96="x"</formula>
    </cfRule>
  </conditionalFormatting>
  <conditionalFormatting sqref="E122">
    <cfRule type="expression" dxfId="396" priority="51" stopIfTrue="1">
      <formula>K118="x"</formula>
    </cfRule>
  </conditionalFormatting>
  <conditionalFormatting sqref="E122">
    <cfRule type="expression" dxfId="395" priority="50" stopIfTrue="1">
      <formula>J118="x"</formula>
    </cfRule>
  </conditionalFormatting>
  <conditionalFormatting sqref="E104:F104">
    <cfRule type="expression" dxfId="394" priority="47" stopIfTrue="1">
      <formula>D108="x"</formula>
    </cfRule>
  </conditionalFormatting>
  <conditionalFormatting sqref="E108">
    <cfRule type="expression" dxfId="393" priority="45" stopIfTrue="1">
      <formula>D118="x"</formula>
    </cfRule>
  </conditionalFormatting>
  <conditionalFormatting sqref="E100">
    <cfRule type="expression" dxfId="392" priority="42" stopIfTrue="1">
      <formula>D104="x"</formula>
    </cfRule>
  </conditionalFormatting>
  <conditionalFormatting sqref="E106">
    <cfRule type="expression" dxfId="391" priority="41" stopIfTrue="1">
      <formula>D112="x"</formula>
    </cfRule>
  </conditionalFormatting>
  <conditionalFormatting sqref="E94">
    <cfRule type="expression" dxfId="390" priority="39" stopIfTrue="1">
      <formula>#REF!="x"</formula>
    </cfRule>
  </conditionalFormatting>
  <conditionalFormatting sqref="D25 F25:H25">
    <cfRule type="expression" dxfId="389" priority="35" stopIfTrue="1">
      <formula>C25="x"</formula>
    </cfRule>
  </conditionalFormatting>
  <conditionalFormatting sqref="D98">
    <cfRule type="expression" dxfId="388" priority="34" stopIfTrue="1">
      <formula>C98="x"</formula>
    </cfRule>
  </conditionalFormatting>
  <conditionalFormatting sqref="L98">
    <cfRule type="expression" dxfId="387" priority="33" stopIfTrue="1">
      <formula>C106="x"</formula>
    </cfRule>
  </conditionalFormatting>
  <conditionalFormatting sqref="F98">
    <cfRule type="expression" dxfId="386" priority="31" stopIfTrue="1">
      <formula>K98="x"</formula>
    </cfRule>
  </conditionalFormatting>
  <conditionalFormatting sqref="E98:F98">
    <cfRule type="expression" dxfId="385" priority="30" stopIfTrue="1">
      <formula>D98="x"</formula>
    </cfRule>
  </conditionalFormatting>
  <conditionalFormatting sqref="E98">
    <cfRule type="expression" dxfId="384" priority="29" stopIfTrue="1">
      <formula>D98="x"</formula>
    </cfRule>
  </conditionalFormatting>
  <conditionalFormatting sqref="E110:E112 F120:F121">
    <cfRule type="expression" dxfId="383" priority="26" stopIfTrue="1">
      <formula>K94="x"</formula>
    </cfRule>
  </conditionalFormatting>
  <conditionalFormatting sqref="E110:E112 F120:F121">
    <cfRule type="expression" dxfId="382" priority="25" stopIfTrue="1">
      <formula>J94="x"</formula>
    </cfRule>
  </conditionalFormatting>
  <conditionalFormatting sqref="J16">
    <cfRule type="expression" dxfId="381" priority="20" stopIfTrue="1">
      <formula>I16="x"</formula>
    </cfRule>
  </conditionalFormatting>
  <conditionalFormatting sqref="N16">
    <cfRule type="expression" dxfId="380" priority="21" stopIfTrue="1">
      <formula>M16="x"</formula>
    </cfRule>
  </conditionalFormatting>
  <conditionalFormatting sqref="O125">
    <cfRule type="expression" dxfId="379" priority="4012" stopIfTrue="1">
      <formula>#REF!="x"</formula>
    </cfRule>
  </conditionalFormatting>
  <conditionalFormatting sqref="F94 F96 F100 F104 F98">
    <cfRule type="expression" dxfId="378" priority="4028" stopIfTrue="1">
      <formula>#REF!="x"</formula>
    </cfRule>
  </conditionalFormatting>
  <conditionalFormatting sqref="G141:H141">
    <cfRule type="expression" dxfId="377" priority="4029" stopIfTrue="1">
      <formula>#REF!="x"</formula>
    </cfRule>
  </conditionalFormatting>
  <conditionalFormatting sqref="O141:P141">
    <cfRule type="expression" dxfId="376" priority="4030" stopIfTrue="1">
      <formula>#REF!="x"</formula>
    </cfRule>
  </conditionalFormatting>
  <conditionalFormatting sqref="D120:D121">
    <cfRule type="expression" dxfId="375" priority="15" stopIfTrue="1">
      <formula>J104="x"</formula>
    </cfRule>
  </conditionalFormatting>
  <conditionalFormatting sqref="D120:D121">
    <cfRule type="expression" dxfId="374" priority="14" stopIfTrue="1">
      <formula>I104="x"</formula>
    </cfRule>
  </conditionalFormatting>
  <conditionalFormatting sqref="F116:F119 D116:D119">
    <cfRule type="expression" dxfId="373" priority="4062" stopIfTrue="1">
      <formula>J98="x"</formula>
    </cfRule>
  </conditionalFormatting>
  <conditionalFormatting sqref="F116:F119 D116:D119">
    <cfRule type="expression" dxfId="372" priority="4064" stopIfTrue="1">
      <formula>I98="x"</formula>
    </cfRule>
  </conditionalFormatting>
  <conditionalFormatting sqref="I114">
    <cfRule type="expression" dxfId="371" priority="12" stopIfTrue="1">
      <formula>H114="x"</formula>
    </cfRule>
  </conditionalFormatting>
  <conditionalFormatting sqref="I114">
    <cfRule type="expression" dxfId="370" priority="13" stopIfTrue="1">
      <formula>G108="x"</formula>
    </cfRule>
  </conditionalFormatting>
  <conditionalFormatting sqref="E114">
    <cfRule type="expression" dxfId="369" priority="11" stopIfTrue="1">
      <formula>K98="x"</formula>
    </cfRule>
  </conditionalFormatting>
  <conditionalFormatting sqref="E114">
    <cfRule type="expression" dxfId="368" priority="10" stopIfTrue="1">
      <formula>J98="x"</formula>
    </cfRule>
  </conditionalFormatting>
  <conditionalFormatting sqref="D126 C127:G127 J127:O127">
    <cfRule type="expression" dxfId="367" priority="3" stopIfTrue="1">
      <formula>B126="x"</formula>
    </cfRule>
  </conditionalFormatting>
  <conditionalFormatting sqref="F127 J127:N127">
    <cfRule type="expression" dxfId="366" priority="2" stopIfTrue="1">
      <formula>D127="x"</formula>
    </cfRule>
  </conditionalFormatting>
  <conditionalFormatting sqref="F127">
    <cfRule type="expression" dxfId="365" priority="4" stopIfTrue="1">
      <formula>G127="x"</formula>
    </cfRule>
  </conditionalFormatting>
  <conditionalFormatting sqref="I126:I127">
    <cfRule type="expression" dxfId="364" priority="1" stopIfTrue="1">
      <formula>H126="x"</formula>
    </cfRule>
  </conditionalFormatting>
  <conditionalFormatting sqref="O127">
    <cfRule type="expression" dxfId="363" priority="5" stopIfTrue="1">
      <formula>U127="x"</formula>
    </cfRule>
  </conditionalFormatting>
  <conditionalFormatting sqref="D126">
    <cfRule type="expression" dxfId="362" priority="6" stopIfTrue="1">
      <formula>#REF!="x"</formula>
    </cfRule>
  </conditionalFormatting>
  <conditionalFormatting sqref="I126:I127 H127">
    <cfRule type="expression" dxfId="361" priority="7" stopIfTrue="1">
      <formula>#REF!="x"</formula>
    </cfRule>
  </conditionalFormatting>
  <conditionalFormatting sqref="O126">
    <cfRule type="expression" dxfId="360" priority="8" stopIfTrue="1">
      <formula>F128="x"</formula>
    </cfRule>
  </conditionalFormatting>
  <conditionalFormatting sqref="O127">
    <cfRule type="expression" dxfId="359" priority="9" stopIfTrue="1">
      <formula>#REF!="x"</formula>
    </cfRule>
  </conditionalFormatting>
  <dataValidations count="5">
    <dataValidation type="textLength" operator="lessThanOrEqual" allowBlank="1" showInputMessage="1" showErrorMessage="1" error="Maximal 500 Zeichen!" sqref="C173:P173 C148:P148 C133:P133 C66:P66 C60:P60 C57:P57 C71:P71 C74:P74" xr:uid="{E26C3E61-FCE3-4617-B1DC-B918E7F9AC0D}">
      <formula1>500</formula1>
    </dataValidation>
    <dataValidation type="list" allowBlank="1" showInputMessage="1" showErrorMessage="1" error="Eingabe muss x sein" sqref="C167 C169 I141 C139 C155 I153 C153 C143 C141 E141 E25 K128 C25 M13 I18 E32 G32 E45 G45 K85 K88 K94 K96 K98 K100 K104 K106 K108 K110 K112 K116 K118 K120 K122 K124 M18 I13 I16 M16 K102 K114 K126" xr:uid="{A012B40E-C5C8-44EC-9D94-467C7235CF32}">
      <formula1>Kreuz</formula1>
    </dataValidation>
    <dataValidation allowBlank="1" showInputMessage="1" showErrorMessage="1" error="Eingabe muss x sein" sqref="I160 I162 C160 C162 C164" xr:uid="{93611A8D-835A-4A96-89BD-26E67D431DC0}"/>
    <dataValidation allowBlank="1" showInputMessage="1" showErrorMessage="1" error="Bitte eine Zahl eingeben!" sqref="J81 P81" xr:uid="{89373997-2146-4E58-806E-F2465A11AF53}"/>
    <dataValidation type="textLength" operator="lessThanOrEqual" allowBlank="1" showInputMessage="1" showErrorMessage="1" errorTitle="Zu langer Name" error="Der Projektname darf höchstens 60 Zeichen lang sein!" sqref="F10:F11" xr:uid="{8DC73BE6-7939-4090-922F-CE6A09888EC4}">
      <formula1>61</formula1>
    </dataValidation>
  </dataValidations>
  <printOptions horizontalCentered="1"/>
  <pageMargins left="0.15748031496062992" right="0.39370078740157483" top="0.39370078740157483" bottom="0.31496062992125984" header="0.19685039370078741" footer="0.19685039370078741"/>
  <pageSetup paperSize="9" scale="92" fitToHeight="0" orientation="portrait" r:id="rId1"/>
  <headerFooter alignWithMargins="0">
    <oddFooter>&amp;L&amp;9&amp;D&amp;R&amp;9Projekteingabe Infomodule Seite &amp;P von &amp;N</oddFooter>
  </headerFooter>
  <rowBreaks count="3" manualBreakCount="3">
    <brk id="53" max="16383" man="1"/>
    <brk id="82" max="16383" man="1"/>
    <brk id="144"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2D6AD-FBB7-4150-A7EC-5A2936B685BA}">
  <sheetPr codeName="Tabelle3">
    <tabColor rgb="FF00FF00"/>
  </sheetPr>
  <dimension ref="A1:AA89"/>
  <sheetViews>
    <sheetView zoomScaleNormal="100" workbookViewId="0"/>
  </sheetViews>
  <sheetFormatPr baseColWidth="10" defaultRowHeight="12.75" x14ac:dyDescent="0.2"/>
  <cols>
    <col min="1" max="1" width="5.7109375" style="2" customWidth="1"/>
    <col min="2" max="2" width="2.85546875" style="3" customWidth="1"/>
    <col min="3" max="3" width="42" style="2" customWidth="1"/>
    <col min="4" max="4" width="14.28515625" style="2" customWidth="1"/>
    <col min="5" max="5" width="17.140625" style="2" customWidth="1"/>
    <col min="6" max="6" width="14.5703125" style="2" customWidth="1"/>
    <col min="7" max="8" width="17.140625" style="2" customWidth="1"/>
    <col min="9" max="10" width="8.7109375" style="2" customWidth="1"/>
    <col min="11" max="11" width="43" style="105" customWidth="1"/>
    <col min="12" max="12" width="18" style="89" customWidth="1"/>
    <col min="13" max="14" width="11.42578125" style="89"/>
    <col min="15" max="16384" width="11.42578125" style="2"/>
  </cols>
  <sheetData>
    <row r="1" spans="1:23" ht="12" customHeight="1" x14ac:dyDescent="0.2">
      <c r="I1" s="14"/>
      <c r="J1" s="14"/>
    </row>
    <row r="2" spans="1:23" ht="17.25" customHeight="1" x14ac:dyDescent="0.2">
      <c r="C2" s="61" t="s">
        <v>41</v>
      </c>
      <c r="D2" s="11"/>
      <c r="F2" s="64"/>
      <c r="I2" s="310" t="str">
        <f>IF(Projekteingabe!N2="","",Projekteingabe!N2)</f>
        <v/>
      </c>
      <c r="J2" s="311"/>
      <c r="L2" s="90"/>
    </row>
    <row r="3" spans="1:23" ht="24" customHeight="1" x14ac:dyDescent="0.2">
      <c r="C3" s="62" t="s">
        <v>321</v>
      </c>
      <c r="D3" s="47"/>
      <c r="I3" s="14"/>
      <c r="L3" s="90"/>
    </row>
    <row r="4" spans="1:23" ht="21" customHeight="1" x14ac:dyDescent="0.2">
      <c r="A4" s="59"/>
      <c r="B4" s="87"/>
      <c r="C4" s="60" t="s">
        <v>322</v>
      </c>
      <c r="D4" s="12"/>
      <c r="G4" s="14"/>
      <c r="I4" s="312">
        <f ca="1">TODAY()</f>
        <v>46199</v>
      </c>
      <c r="J4" s="311"/>
      <c r="L4" s="90"/>
    </row>
    <row r="5" spans="1:23" ht="30" customHeight="1" x14ac:dyDescent="0.2">
      <c r="A5" s="59"/>
      <c r="B5" s="87"/>
      <c r="C5" s="64" t="s">
        <v>361</v>
      </c>
      <c r="D5" s="12"/>
      <c r="G5" s="14"/>
      <c r="J5" s="10"/>
      <c r="L5" s="90"/>
    </row>
    <row r="6" spans="1:23" ht="15" customHeight="1" x14ac:dyDescent="0.2">
      <c r="C6" s="8" t="s">
        <v>60</v>
      </c>
      <c r="D6" s="313" t="str">
        <f>IF(Projekteingabe!F10="","",Projekteingabe!F10)</f>
        <v/>
      </c>
      <c r="E6" s="314"/>
      <c r="F6" s="314"/>
      <c r="G6" s="314"/>
      <c r="H6" s="314"/>
      <c r="I6" s="314"/>
      <c r="J6" s="311"/>
      <c r="L6" s="90"/>
    </row>
    <row r="7" spans="1:23" ht="15" customHeight="1" x14ac:dyDescent="0.2">
      <c r="C7" s="6" t="s">
        <v>0</v>
      </c>
      <c r="D7" s="313" t="str">
        <f>IF(Projekteingabe!E30="","",Projekteingabe!E30)</f>
        <v/>
      </c>
      <c r="E7" s="314"/>
      <c r="F7" s="314"/>
      <c r="G7" s="314"/>
      <c r="H7" s="314"/>
      <c r="I7" s="314"/>
      <c r="J7" s="311"/>
      <c r="L7" s="90"/>
    </row>
    <row r="8" spans="1:23" ht="7.5" customHeight="1" x14ac:dyDescent="0.2">
      <c r="C8" s="8"/>
      <c r="D8" s="8"/>
      <c r="E8" s="8"/>
      <c r="F8" s="8"/>
      <c r="G8" s="8"/>
      <c r="H8" s="8"/>
      <c r="L8" s="90"/>
    </row>
    <row r="9" spans="1:23" ht="15" customHeight="1" x14ac:dyDescent="0.2">
      <c r="C9" s="122" t="s">
        <v>99</v>
      </c>
      <c r="D9" s="123" t="s">
        <v>130</v>
      </c>
      <c r="E9" s="44">
        <f>COUNTIF(B19:B85,"x")</f>
        <v>0</v>
      </c>
      <c r="F9" s="111"/>
      <c r="G9" s="111"/>
      <c r="H9" s="111"/>
      <c r="L9" s="90"/>
    </row>
    <row r="10" spans="1:23" ht="15" customHeight="1" x14ac:dyDescent="0.2">
      <c r="C10" s="122" t="s">
        <v>131</v>
      </c>
      <c r="D10" s="120"/>
      <c r="E10" s="44">
        <f>SUMIF(B19:B85,"x",I19:I85)</f>
        <v>0</v>
      </c>
      <c r="F10" s="111"/>
      <c r="G10" s="111"/>
      <c r="H10" s="111"/>
      <c r="L10" s="90"/>
    </row>
    <row r="11" spans="1:23" ht="15" customHeight="1" x14ac:dyDescent="0.2">
      <c r="C11" s="122" t="s">
        <v>143</v>
      </c>
      <c r="D11" s="120"/>
      <c r="E11" s="44">
        <f>SUMIF(B19:B85,"x",J19:J85)</f>
        <v>0</v>
      </c>
      <c r="F11" s="8"/>
      <c r="G11" s="8"/>
      <c r="H11" s="8"/>
      <c r="L11" s="90"/>
    </row>
    <row r="12" spans="1:23" ht="15" customHeight="1" x14ac:dyDescent="0.2">
      <c r="C12" s="122" t="s">
        <v>142</v>
      </c>
      <c r="D12" s="120"/>
      <c r="E12" s="44" t="str">
        <f>IF(E9=0,"",MIN(J19:J85))</f>
        <v/>
      </c>
      <c r="F12" s="8"/>
      <c r="G12" s="8"/>
      <c r="H12" s="8"/>
      <c r="L12" s="90"/>
    </row>
    <row r="13" spans="1:23" ht="15" customHeight="1" x14ac:dyDescent="0.2">
      <c r="C13" s="122" t="s">
        <v>132</v>
      </c>
      <c r="D13" s="120"/>
      <c r="E13" s="63" t="str">
        <f>IF(E9=0,"",E11/E9)</f>
        <v/>
      </c>
      <c r="L13" s="90"/>
    </row>
    <row r="14" spans="1:23" ht="3.75" customHeight="1" x14ac:dyDescent="0.2">
      <c r="C14" s="8"/>
      <c r="D14" s="8"/>
      <c r="E14" s="8"/>
      <c r="F14" s="8"/>
      <c r="G14" s="8"/>
      <c r="H14" s="8"/>
      <c r="I14" s="8"/>
      <c r="J14" s="8"/>
      <c r="L14" s="90"/>
    </row>
    <row r="15" spans="1:23" ht="18.75" customHeight="1" x14ac:dyDescent="0.2">
      <c r="C15" s="8"/>
      <c r="D15" s="8"/>
      <c r="E15" s="8"/>
      <c r="F15" s="8"/>
      <c r="G15" s="8"/>
      <c r="H15" s="8"/>
      <c r="I15" s="8"/>
      <c r="J15" s="8"/>
      <c r="L15" s="90"/>
    </row>
    <row r="16" spans="1:23" s="45" customFormat="1" ht="18.75" customHeight="1" x14ac:dyDescent="0.2">
      <c r="B16" s="315"/>
      <c r="C16" s="316"/>
      <c r="D16" s="308" t="s">
        <v>119</v>
      </c>
      <c r="E16" s="309"/>
      <c r="F16" s="181" t="s">
        <v>255</v>
      </c>
      <c r="G16" s="308" t="s">
        <v>56</v>
      </c>
      <c r="H16" s="309"/>
      <c r="I16" s="306" t="s">
        <v>115</v>
      </c>
      <c r="J16" s="306" t="s">
        <v>116</v>
      </c>
      <c r="K16" s="105"/>
      <c r="L16" s="90"/>
      <c r="M16" s="89"/>
      <c r="N16" s="89"/>
      <c r="O16" s="2"/>
      <c r="P16" s="2"/>
      <c r="Q16" s="2"/>
      <c r="R16" s="2"/>
      <c r="S16" s="2"/>
      <c r="T16" s="2"/>
      <c r="U16" s="2"/>
      <c r="V16" s="2"/>
      <c r="W16" s="2"/>
    </row>
    <row r="17" spans="2:27" s="45" customFormat="1" ht="18.75" customHeight="1" x14ac:dyDescent="0.2">
      <c r="B17" s="317"/>
      <c r="C17" s="316"/>
      <c r="D17" s="78" t="s">
        <v>54</v>
      </c>
      <c r="E17" s="78" t="s">
        <v>55</v>
      </c>
      <c r="F17" s="78" t="s">
        <v>257</v>
      </c>
      <c r="G17" s="78" t="s">
        <v>53</v>
      </c>
      <c r="H17" s="78" t="s">
        <v>40</v>
      </c>
      <c r="I17" s="307"/>
      <c r="J17" s="307"/>
      <c r="K17" s="106"/>
      <c r="L17" s="90"/>
      <c r="M17" s="89"/>
      <c r="N17" s="89"/>
      <c r="O17" s="2"/>
      <c r="P17" s="2"/>
      <c r="Q17" s="2"/>
      <c r="R17" s="2"/>
      <c r="S17" s="2"/>
      <c r="T17" s="2"/>
      <c r="U17" s="2"/>
      <c r="V17" s="2"/>
      <c r="W17" s="2"/>
    </row>
    <row r="18" spans="2:27" s="83" customFormat="1" ht="18.75" customHeight="1" x14ac:dyDescent="0.2">
      <c r="B18" s="82" t="s">
        <v>22</v>
      </c>
      <c r="C18" s="85"/>
      <c r="D18" s="91"/>
      <c r="E18" s="91"/>
      <c r="F18" s="91"/>
      <c r="G18" s="91"/>
      <c r="H18" s="91"/>
      <c r="I18" s="91"/>
      <c r="J18" s="91"/>
      <c r="K18" s="107"/>
      <c r="L18" s="91"/>
      <c r="M18" s="92"/>
      <c r="N18" s="92"/>
    </row>
    <row r="19" spans="2:27" s="83" customFormat="1" ht="15" customHeight="1" x14ac:dyDescent="0.2">
      <c r="B19" s="70"/>
      <c r="C19" s="84" t="s">
        <v>330</v>
      </c>
      <c r="D19" s="71"/>
      <c r="E19" s="71"/>
      <c r="F19" s="80"/>
      <c r="G19" s="71"/>
      <c r="H19" s="71"/>
      <c r="I19" s="81"/>
      <c r="J19" s="81"/>
      <c r="K19" s="108" t="str">
        <f>IF(B19="x",IF(J19="","",IF(J19&lt;12,"Es sind mindestens 12 TN aus BS erforderlich!","")),"")</f>
        <v/>
      </c>
      <c r="L19" s="90"/>
      <c r="M19" s="89"/>
      <c r="N19" s="89"/>
      <c r="O19" s="2"/>
      <c r="P19" s="2"/>
      <c r="Q19" s="2"/>
      <c r="R19" s="2"/>
      <c r="S19" s="2"/>
      <c r="T19" s="2"/>
      <c r="U19" s="2"/>
      <c r="V19" s="2"/>
      <c r="W19" s="2"/>
      <c r="X19" s="9"/>
      <c r="Y19" s="9"/>
      <c r="Z19" s="9"/>
      <c r="AA19" s="9"/>
    </row>
    <row r="20" spans="2:27" s="83" customFormat="1" ht="15" customHeight="1" x14ac:dyDescent="0.2">
      <c r="B20" s="70"/>
      <c r="C20" s="84" t="s">
        <v>129</v>
      </c>
      <c r="D20" s="71"/>
      <c r="E20" s="71"/>
      <c r="F20" s="80"/>
      <c r="G20" s="71"/>
      <c r="H20" s="71"/>
      <c r="I20" s="81"/>
      <c r="J20" s="81"/>
      <c r="K20" s="108" t="str">
        <f>IF(B20="x",IF(J20="","",IF(J20&lt;12,"Es sind mindestens 12 TN aus BS erforderlich!","")),"")</f>
        <v/>
      </c>
      <c r="L20" s="90"/>
      <c r="M20" s="89"/>
      <c r="N20" s="89"/>
      <c r="O20" s="2"/>
      <c r="P20" s="2"/>
      <c r="Q20" s="2"/>
      <c r="R20" s="2"/>
      <c r="S20" s="2"/>
      <c r="T20" s="2"/>
      <c r="U20" s="2"/>
      <c r="V20" s="2"/>
      <c r="W20" s="2"/>
      <c r="X20" s="9"/>
    </row>
    <row r="21" spans="2:27" s="83" customFormat="1" ht="15" customHeight="1" x14ac:dyDescent="0.2">
      <c r="B21" s="70"/>
      <c r="C21" s="84" t="s">
        <v>30</v>
      </c>
      <c r="D21" s="71"/>
      <c r="E21" s="71"/>
      <c r="F21" s="80"/>
      <c r="G21" s="71"/>
      <c r="H21" s="71"/>
      <c r="I21" s="81"/>
      <c r="J21" s="81"/>
      <c r="K21" s="108" t="str">
        <f>IF(B21="x",IF(J21="","",IF(J21&lt;12,"Es sind mindestens 12 TN aus BS erforderlich!","")),"")</f>
        <v/>
      </c>
      <c r="L21" s="90"/>
      <c r="M21" s="89"/>
      <c r="N21" s="89"/>
      <c r="O21" s="2"/>
      <c r="P21" s="2"/>
      <c r="Q21" s="2"/>
      <c r="R21" s="2"/>
      <c r="S21" s="2"/>
      <c r="T21" s="2"/>
      <c r="U21" s="2"/>
      <c r="V21" s="2"/>
      <c r="W21" s="2"/>
    </row>
    <row r="22" spans="2:27" s="83" customFormat="1" ht="15" customHeight="1" x14ac:dyDescent="0.2">
      <c r="B22" s="70"/>
      <c r="C22" s="84" t="s">
        <v>125</v>
      </c>
      <c r="D22" s="71"/>
      <c r="E22" s="71"/>
      <c r="F22" s="80"/>
      <c r="G22" s="71"/>
      <c r="H22" s="71"/>
      <c r="I22" s="81"/>
      <c r="J22" s="81"/>
      <c r="K22" s="108" t="str">
        <f>IF(B22="x",IF(J22="","",IF(J22&lt;12,"Es sind mindestens 12 TN aus BS erforderlich!","")),"")</f>
        <v/>
      </c>
      <c r="L22" s="90"/>
      <c r="M22" s="89"/>
      <c r="N22" s="89"/>
      <c r="O22" s="2"/>
      <c r="P22" s="2"/>
      <c r="Q22" s="2"/>
      <c r="R22" s="2"/>
      <c r="S22" s="2"/>
      <c r="T22" s="2"/>
      <c r="U22" s="2"/>
      <c r="V22" s="2"/>
      <c r="W22" s="2"/>
    </row>
    <row r="23" spans="2:27" s="83" customFormat="1" ht="18.75" customHeight="1" x14ac:dyDescent="0.2">
      <c r="B23" s="82" t="s">
        <v>23</v>
      </c>
      <c r="C23" s="85"/>
      <c r="D23" s="91"/>
      <c r="E23" s="91"/>
      <c r="F23" s="91"/>
      <c r="G23" s="91"/>
      <c r="H23" s="91"/>
      <c r="I23" s="91"/>
      <c r="J23" s="91"/>
      <c r="K23" s="108"/>
      <c r="L23" s="91"/>
      <c r="M23" s="92"/>
      <c r="N23" s="92"/>
    </row>
    <row r="24" spans="2:27" s="83" customFormat="1" ht="15" customHeight="1" x14ac:dyDescent="0.2">
      <c r="B24" s="70"/>
      <c r="C24" s="84" t="s">
        <v>351</v>
      </c>
      <c r="D24" s="71"/>
      <c r="E24" s="71"/>
      <c r="F24" s="80"/>
      <c r="G24" s="71"/>
      <c r="H24" s="71"/>
      <c r="I24" s="81"/>
      <c r="J24" s="81"/>
      <c r="K24" s="108" t="str">
        <f>IF(B24="x",IF(J24="","",IF(J24&lt;12,"Es sind mindestens 12 TN aus BS erforderlich!","")),"")</f>
        <v/>
      </c>
      <c r="L24" s="90"/>
      <c r="M24" s="89"/>
      <c r="N24" s="89"/>
      <c r="O24" s="2"/>
      <c r="P24" s="2"/>
      <c r="Q24" s="2"/>
      <c r="R24" s="2"/>
      <c r="S24" s="2"/>
      <c r="T24" s="2"/>
      <c r="U24" s="2"/>
      <c r="V24" s="2"/>
      <c r="W24" s="2"/>
    </row>
    <row r="25" spans="2:27" s="83" customFormat="1" ht="15" customHeight="1" x14ac:dyDescent="0.2">
      <c r="B25" s="70"/>
      <c r="C25" s="84" t="s">
        <v>331</v>
      </c>
      <c r="D25" s="71"/>
      <c r="E25" s="71"/>
      <c r="F25" s="80"/>
      <c r="G25" s="71"/>
      <c r="H25" s="71"/>
      <c r="I25" s="81"/>
      <c r="J25" s="81"/>
      <c r="K25" s="108" t="str">
        <f>IF(B25="x",IF(J25="","",IF(J25&lt;12,"Es sind mindestens 12 TN aus BS erforderlich!","")),"")</f>
        <v/>
      </c>
      <c r="L25" s="91"/>
      <c r="M25" s="92"/>
      <c r="N25" s="92"/>
    </row>
    <row r="26" spans="2:27" s="83" customFormat="1" ht="15" customHeight="1" x14ac:dyDescent="0.2">
      <c r="B26" s="70"/>
      <c r="C26" s="84" t="s">
        <v>299</v>
      </c>
      <c r="D26" s="71"/>
      <c r="E26" s="71"/>
      <c r="F26" s="80"/>
      <c r="G26" s="71"/>
      <c r="H26" s="71"/>
      <c r="I26" s="81"/>
      <c r="J26" s="81"/>
      <c r="K26" s="108"/>
      <c r="L26" s="91"/>
      <c r="M26" s="92"/>
      <c r="N26" s="92"/>
    </row>
    <row r="27" spans="2:27" s="83" customFormat="1" ht="15" customHeight="1" x14ac:dyDescent="0.2">
      <c r="B27" s="70"/>
      <c r="C27" s="84" t="s">
        <v>345</v>
      </c>
      <c r="D27" s="71"/>
      <c r="E27" s="71"/>
      <c r="F27" s="80"/>
      <c r="G27" s="71"/>
      <c r="H27" s="71"/>
      <c r="I27" s="81"/>
      <c r="J27" s="81"/>
      <c r="K27" s="108" t="str">
        <f>IF(B27="x",IF(J27="","",IF(J27&lt;12,"Es sind mindestens 12 TN aus BS erforderlich!","")),"")</f>
        <v/>
      </c>
      <c r="L27" s="91"/>
      <c r="M27" s="92"/>
      <c r="N27" s="92"/>
    </row>
    <row r="28" spans="2:27" s="83" customFormat="1" ht="15" customHeight="1" x14ac:dyDescent="0.2">
      <c r="B28" s="70"/>
      <c r="C28" s="84" t="s">
        <v>24</v>
      </c>
      <c r="D28" s="71"/>
      <c r="E28" s="71"/>
      <c r="F28" s="80"/>
      <c r="G28" s="71"/>
      <c r="H28" s="71"/>
      <c r="I28" s="81"/>
      <c r="J28" s="81"/>
      <c r="K28" s="108" t="str">
        <f>IF(B28="x",IF(J28="","",IF(J28&lt;12,"Es sind mindestens 12 TN aus BS erforderlich!","")),"")</f>
        <v/>
      </c>
      <c r="L28" s="91"/>
      <c r="M28" s="92"/>
      <c r="N28" s="92"/>
    </row>
    <row r="29" spans="2:27" s="83" customFormat="1" ht="15" customHeight="1" x14ac:dyDescent="0.2">
      <c r="B29" s="70"/>
      <c r="C29" s="84" t="s">
        <v>300</v>
      </c>
      <c r="D29" s="71"/>
      <c r="E29" s="71"/>
      <c r="F29" s="80"/>
      <c r="G29" s="71"/>
      <c r="H29" s="71"/>
      <c r="I29" s="81"/>
      <c r="J29" s="81"/>
      <c r="K29" s="108" t="str">
        <f>IF(B29="x",IF(J29="","",IF(J29&lt;12,"Es sind mindestens 12 TN aus BS erforderlich!","")),"")</f>
        <v/>
      </c>
      <c r="L29" s="91"/>
      <c r="M29" s="92"/>
      <c r="N29" s="92"/>
    </row>
    <row r="30" spans="2:27" s="83" customFormat="1" ht="15" customHeight="1" x14ac:dyDescent="0.2">
      <c r="B30" s="70"/>
      <c r="C30" s="84" t="s">
        <v>272</v>
      </c>
      <c r="D30" s="71"/>
      <c r="E30" s="71"/>
      <c r="F30" s="80"/>
      <c r="G30" s="71"/>
      <c r="H30" s="71"/>
      <c r="I30" s="81"/>
      <c r="J30" s="81"/>
      <c r="K30" s="108" t="str">
        <f>IF(B30="x",IF(J30="","",IF(J30&lt;12,"Es sind mindestens 12 TN aus BS erforderlich!","")),"")</f>
        <v/>
      </c>
      <c r="L30" s="91"/>
      <c r="M30" s="92"/>
      <c r="N30" s="92"/>
    </row>
    <row r="31" spans="2:27" s="83" customFormat="1" ht="18.75" customHeight="1" x14ac:dyDescent="0.2">
      <c r="B31" s="82" t="s">
        <v>25</v>
      </c>
      <c r="C31" s="161"/>
      <c r="D31" s="91"/>
      <c r="E31" s="91"/>
      <c r="F31" s="91"/>
      <c r="G31" s="91"/>
      <c r="H31" s="91"/>
      <c r="I31" s="91"/>
      <c r="J31" s="91"/>
      <c r="K31" s="108"/>
      <c r="L31" s="91"/>
      <c r="M31" s="92"/>
      <c r="N31" s="92"/>
    </row>
    <row r="32" spans="2:27" s="83" customFormat="1" ht="15" customHeight="1" x14ac:dyDescent="0.2">
      <c r="B32" s="70"/>
      <c r="C32" s="84" t="s">
        <v>221</v>
      </c>
      <c r="D32" s="71"/>
      <c r="E32" s="71"/>
      <c r="F32" s="80"/>
      <c r="G32" s="71"/>
      <c r="H32" s="71"/>
      <c r="I32" s="81"/>
      <c r="J32" s="81"/>
      <c r="K32" s="108" t="str">
        <f>IF(B32="x",IF(J32="","",IF(J32&lt;12,"Es sind mindestens 12 TN aus BS erforderlich!","")),"")</f>
        <v/>
      </c>
      <c r="L32" s="91"/>
      <c r="M32" s="92"/>
      <c r="N32" s="92"/>
    </row>
    <row r="33" spans="2:14" s="83" customFormat="1" ht="15" customHeight="1" x14ac:dyDescent="0.2">
      <c r="B33" s="70"/>
      <c r="C33" s="84" t="s">
        <v>26</v>
      </c>
      <c r="D33" s="71"/>
      <c r="E33" s="71"/>
      <c r="F33" s="80"/>
      <c r="G33" s="71"/>
      <c r="H33" s="71"/>
      <c r="I33" s="81"/>
      <c r="J33" s="81"/>
      <c r="K33" s="108" t="str">
        <f>IF(B33="x",IF(J33="","",IF(J33&lt;12,"Es sind mindestens 12 TN aus BS erforderlich!","")),"")</f>
        <v/>
      </c>
      <c r="L33" s="91"/>
      <c r="M33" s="92"/>
      <c r="N33" s="92"/>
    </row>
    <row r="34" spans="2:14" s="83" customFormat="1" ht="15" customHeight="1" x14ac:dyDescent="0.2">
      <c r="B34" s="70"/>
      <c r="C34" s="84" t="s">
        <v>280</v>
      </c>
      <c r="D34" s="71"/>
      <c r="E34" s="71"/>
      <c r="F34" s="80"/>
      <c r="G34" s="71"/>
      <c r="H34" s="71"/>
      <c r="I34" s="81"/>
      <c r="J34" s="81"/>
      <c r="K34" s="108" t="str">
        <f>IF(B34="x",IF(J34="","",IF(J34&lt;12,"Es sind mindestens 12 TN aus BS erforderlich!","")),"")</f>
        <v/>
      </c>
      <c r="L34" s="91"/>
      <c r="M34" s="92"/>
      <c r="N34" s="92"/>
    </row>
    <row r="35" spans="2:14" s="83" customFormat="1" ht="18.75" customHeight="1" x14ac:dyDescent="0.2">
      <c r="B35" s="82" t="s">
        <v>27</v>
      </c>
      <c r="C35" s="161"/>
      <c r="D35" s="91"/>
      <c r="E35" s="91"/>
      <c r="F35" s="91"/>
      <c r="G35" s="91"/>
      <c r="H35" s="91"/>
      <c r="I35" s="91"/>
      <c r="J35" s="91"/>
      <c r="K35" s="108"/>
      <c r="L35" s="91"/>
      <c r="M35" s="92"/>
      <c r="N35" s="92"/>
    </row>
    <row r="36" spans="2:14" s="83" customFormat="1" ht="15" customHeight="1" x14ac:dyDescent="0.2">
      <c r="B36" s="70"/>
      <c r="C36" s="84" t="s">
        <v>28</v>
      </c>
      <c r="D36" s="71"/>
      <c r="E36" s="71"/>
      <c r="F36" s="80"/>
      <c r="G36" s="71"/>
      <c r="H36" s="71"/>
      <c r="I36" s="81"/>
      <c r="J36" s="81"/>
      <c r="K36" s="108" t="str">
        <f>IF(B36="x",IF(J36="","",IF(J36&lt;12,"Es sind mindestens 12 TN aus BS erforderlich!","")),"")</f>
        <v/>
      </c>
      <c r="L36" s="91"/>
      <c r="M36" s="92"/>
      <c r="N36" s="92"/>
    </row>
    <row r="37" spans="2:14" s="83" customFormat="1" ht="15" customHeight="1" x14ac:dyDescent="0.2">
      <c r="B37" s="70"/>
      <c r="C37" s="84" t="s">
        <v>29</v>
      </c>
      <c r="D37" s="71"/>
      <c r="E37" s="71"/>
      <c r="F37" s="80"/>
      <c r="G37" s="71"/>
      <c r="H37" s="71"/>
      <c r="I37" s="81"/>
      <c r="J37" s="81"/>
      <c r="K37" s="108" t="str">
        <f>IF(B37="x",IF(J37="","",IF(J37&lt;12,"Es sind mindestens 12 TN aus BS erforderlich!","")),"")</f>
        <v/>
      </c>
      <c r="L37" s="91"/>
      <c r="M37" s="92"/>
      <c r="N37" s="92"/>
    </row>
    <row r="38" spans="2:14" s="83" customFormat="1" ht="15" customHeight="1" x14ac:dyDescent="0.2">
      <c r="B38" s="70"/>
      <c r="C38" s="177" t="s">
        <v>342</v>
      </c>
      <c r="D38" s="71"/>
      <c r="E38" s="71"/>
      <c r="F38" s="80"/>
      <c r="G38" s="71"/>
      <c r="H38" s="71"/>
      <c r="I38" s="81"/>
      <c r="J38" s="81"/>
      <c r="K38" s="108" t="str">
        <f>IF(B38="x",IF(J38="","",IF(J38&lt;12,"Es sind mindestens 12 TN aus BS erforderlich!","")),"")</f>
        <v/>
      </c>
      <c r="L38" s="91"/>
      <c r="M38" s="92"/>
      <c r="N38" s="92"/>
    </row>
    <row r="39" spans="2:14" s="83" customFormat="1" ht="15" customHeight="1" x14ac:dyDescent="0.2">
      <c r="B39" s="70"/>
      <c r="C39" s="177" t="s">
        <v>332</v>
      </c>
      <c r="D39" s="71"/>
      <c r="E39" s="71"/>
      <c r="F39" s="80"/>
      <c r="G39" s="71"/>
      <c r="H39" s="71"/>
      <c r="I39" s="81"/>
      <c r="J39" s="81"/>
      <c r="K39" s="108" t="str">
        <f>IF(B39="x",IF(J39="","",IF(J39&lt;12,"Es sind mindestens 12 TN aus BS erforderlich!","")),"")</f>
        <v/>
      </c>
      <c r="L39" s="91"/>
      <c r="M39" s="92"/>
      <c r="N39" s="92"/>
    </row>
    <row r="40" spans="2:14" s="83" customFormat="1" ht="18.75" customHeight="1" x14ac:dyDescent="0.2">
      <c r="B40" s="82" t="s">
        <v>223</v>
      </c>
      <c r="C40" s="178"/>
      <c r="D40" s="91"/>
      <c r="E40" s="91"/>
      <c r="F40" s="91"/>
      <c r="G40" s="91"/>
      <c r="H40" s="91"/>
      <c r="I40" s="91"/>
      <c r="J40" s="91"/>
      <c r="K40" s="108"/>
      <c r="L40" s="91"/>
      <c r="M40" s="92"/>
      <c r="N40" s="92"/>
    </row>
    <row r="41" spans="2:14" s="83" customFormat="1" ht="15" customHeight="1" x14ac:dyDescent="0.2">
      <c r="B41" s="70"/>
      <c r="C41" s="177" t="s">
        <v>252</v>
      </c>
      <c r="D41" s="71"/>
      <c r="E41" s="71"/>
      <c r="F41" s="80"/>
      <c r="G41" s="71"/>
      <c r="H41" s="71"/>
      <c r="I41" s="81"/>
      <c r="J41" s="81"/>
      <c r="K41" s="108" t="str">
        <f>IF(B41="x",IF(J41="","",IF(J41&lt;12,"Es sind mindestens 12 TN aus BS erforderlich!","")),"")</f>
        <v/>
      </c>
      <c r="L41" s="91"/>
      <c r="M41" s="92"/>
      <c r="N41" s="92"/>
    </row>
    <row r="42" spans="2:14" s="83" customFormat="1" ht="15" customHeight="1" x14ac:dyDescent="0.2">
      <c r="B42" s="70"/>
      <c r="C42" s="177" t="s">
        <v>333</v>
      </c>
      <c r="D42" s="71"/>
      <c r="E42" s="71"/>
      <c r="F42" s="80"/>
      <c r="G42" s="71"/>
      <c r="H42" s="71"/>
      <c r="I42" s="81"/>
      <c r="J42" s="81"/>
      <c r="K42" s="108"/>
      <c r="L42" s="91"/>
      <c r="M42" s="92"/>
      <c r="N42" s="92"/>
    </row>
    <row r="43" spans="2:14" s="83" customFormat="1" ht="15" customHeight="1" x14ac:dyDescent="0.2">
      <c r="B43" s="70"/>
      <c r="C43" s="177" t="s">
        <v>31</v>
      </c>
      <c r="D43" s="71"/>
      <c r="E43" s="71"/>
      <c r="F43" s="80"/>
      <c r="G43" s="71"/>
      <c r="H43" s="71"/>
      <c r="I43" s="81"/>
      <c r="J43" s="81"/>
      <c r="K43" s="108"/>
      <c r="L43" s="91"/>
      <c r="M43" s="92"/>
      <c r="N43" s="92"/>
    </row>
    <row r="44" spans="2:14" s="83" customFormat="1" ht="15" customHeight="1" x14ac:dyDescent="0.2">
      <c r="B44" s="70"/>
      <c r="C44" s="177" t="s">
        <v>262</v>
      </c>
      <c r="D44" s="71"/>
      <c r="E44" s="71"/>
      <c r="F44" s="80"/>
      <c r="G44" s="71"/>
      <c r="H44" s="71"/>
      <c r="I44" s="81"/>
      <c r="J44" s="81"/>
      <c r="K44" s="108"/>
      <c r="L44" s="91"/>
      <c r="M44" s="92"/>
      <c r="N44" s="92"/>
    </row>
    <row r="45" spans="2:14" s="83" customFormat="1" ht="15" customHeight="1" x14ac:dyDescent="0.2">
      <c r="B45" s="70"/>
      <c r="C45" s="177" t="s">
        <v>258</v>
      </c>
      <c r="D45" s="71"/>
      <c r="E45" s="71"/>
      <c r="F45" s="80"/>
      <c r="G45" s="71"/>
      <c r="H45" s="71"/>
      <c r="I45" s="81"/>
      <c r="J45" s="81"/>
      <c r="K45" s="108"/>
      <c r="L45" s="91"/>
      <c r="M45" s="92"/>
      <c r="N45" s="92"/>
    </row>
    <row r="46" spans="2:14" s="83" customFormat="1" ht="15" customHeight="1" x14ac:dyDescent="0.2">
      <c r="B46" s="70"/>
      <c r="C46" s="177" t="s">
        <v>344</v>
      </c>
      <c r="D46" s="71"/>
      <c r="E46" s="71"/>
      <c r="F46" s="80"/>
      <c r="G46" s="71"/>
      <c r="H46" s="71"/>
      <c r="I46" s="81"/>
      <c r="J46" s="81"/>
      <c r="K46" s="108"/>
      <c r="L46" s="91"/>
      <c r="M46" s="92"/>
      <c r="N46" s="92"/>
    </row>
    <row r="47" spans="2:14" s="83" customFormat="1" ht="15" customHeight="1" x14ac:dyDescent="0.2">
      <c r="B47" s="70"/>
      <c r="C47" s="177" t="s">
        <v>263</v>
      </c>
      <c r="D47" s="71"/>
      <c r="E47" s="71"/>
      <c r="F47" s="80"/>
      <c r="G47" s="71"/>
      <c r="H47" s="71"/>
      <c r="I47" s="81"/>
      <c r="J47" s="81"/>
      <c r="K47" s="108"/>
      <c r="L47" s="91"/>
      <c r="M47" s="92"/>
      <c r="N47" s="92"/>
    </row>
    <row r="48" spans="2:14" s="83" customFormat="1" ht="15" customHeight="1" x14ac:dyDescent="0.2">
      <c r="B48" s="70"/>
      <c r="C48" s="177" t="s">
        <v>273</v>
      </c>
      <c r="D48" s="71"/>
      <c r="E48" s="71"/>
      <c r="F48" s="80"/>
      <c r="G48" s="71"/>
      <c r="H48" s="71"/>
      <c r="I48" s="81"/>
      <c r="J48" s="81"/>
      <c r="K48" s="108" t="str">
        <f>IF(B48="x",IF(J48="","",IF(J48&lt;12,"Es sind mindestens 12 TN aus BS erforderlich!","")),"")</f>
        <v/>
      </c>
      <c r="L48" s="91"/>
      <c r="M48" s="92"/>
      <c r="N48" s="92"/>
    </row>
    <row r="49" spans="2:14" s="83" customFormat="1" ht="18.75" customHeight="1" x14ac:dyDescent="0.2">
      <c r="B49" s="82" t="s">
        <v>32</v>
      </c>
      <c r="C49" s="178"/>
      <c r="D49" s="91"/>
      <c r="E49" s="91"/>
      <c r="F49" s="91"/>
      <c r="G49" s="91"/>
      <c r="H49" s="91"/>
      <c r="I49" s="91"/>
      <c r="J49" s="91"/>
      <c r="K49" s="108"/>
      <c r="L49" s="91"/>
      <c r="M49" s="92"/>
      <c r="N49" s="92"/>
    </row>
    <row r="50" spans="2:14" s="83" customFormat="1" ht="15" customHeight="1" x14ac:dyDescent="0.2">
      <c r="B50" s="70"/>
      <c r="C50" s="177" t="s">
        <v>343</v>
      </c>
      <c r="D50" s="71"/>
      <c r="E50" s="71"/>
      <c r="F50" s="80"/>
      <c r="G50" s="71"/>
      <c r="H50" s="71"/>
      <c r="I50" s="81"/>
      <c r="J50" s="81"/>
      <c r="K50" s="108" t="str">
        <f t="shared" ref="K50:K55" si="0">IF(B50="x",IF(J50="","",IF(J50&lt;12,"Es sind mindestens 12 TN aus BS erforderlich!","")),"")</f>
        <v/>
      </c>
      <c r="L50" s="91"/>
      <c r="M50" s="92"/>
      <c r="N50" s="92"/>
    </row>
    <row r="51" spans="2:14" s="83" customFormat="1" ht="15" customHeight="1" x14ac:dyDescent="0.2">
      <c r="B51" s="70"/>
      <c r="C51" s="177" t="s">
        <v>334</v>
      </c>
      <c r="D51" s="71"/>
      <c r="E51" s="71"/>
      <c r="F51" s="80"/>
      <c r="G51" s="71"/>
      <c r="H51" s="71"/>
      <c r="I51" s="81"/>
      <c r="J51" s="81"/>
      <c r="K51" s="108" t="str">
        <f t="shared" si="0"/>
        <v/>
      </c>
      <c r="L51" s="91"/>
      <c r="M51" s="92"/>
      <c r="N51" s="92"/>
    </row>
    <row r="52" spans="2:14" s="83" customFormat="1" ht="15" customHeight="1" x14ac:dyDescent="0.2">
      <c r="B52" s="70"/>
      <c r="C52" s="177" t="s">
        <v>253</v>
      </c>
      <c r="D52" s="71"/>
      <c r="E52" s="71"/>
      <c r="F52" s="80"/>
      <c r="G52" s="71"/>
      <c r="H52" s="71"/>
      <c r="I52" s="81"/>
      <c r="J52" s="81"/>
      <c r="K52" s="108" t="str">
        <f t="shared" si="0"/>
        <v/>
      </c>
      <c r="L52" s="91"/>
      <c r="M52" s="92"/>
      <c r="N52" s="92"/>
    </row>
    <row r="53" spans="2:14" s="83" customFormat="1" ht="15" customHeight="1" x14ac:dyDescent="0.2">
      <c r="B53" s="70"/>
      <c r="C53" s="177" t="s">
        <v>222</v>
      </c>
      <c r="D53" s="71"/>
      <c r="E53" s="71"/>
      <c r="F53" s="80"/>
      <c r="G53" s="71"/>
      <c r="H53" s="71"/>
      <c r="I53" s="81"/>
      <c r="J53" s="81"/>
      <c r="K53" s="108" t="str">
        <f t="shared" si="0"/>
        <v/>
      </c>
      <c r="L53" s="91"/>
      <c r="M53" s="92"/>
      <c r="N53" s="92"/>
    </row>
    <row r="54" spans="2:14" s="83" customFormat="1" ht="15" customHeight="1" x14ac:dyDescent="0.2">
      <c r="B54" s="70"/>
      <c r="C54" s="177" t="s">
        <v>301</v>
      </c>
      <c r="D54" s="71"/>
      <c r="E54" s="71"/>
      <c r="F54" s="80"/>
      <c r="G54" s="71"/>
      <c r="H54" s="71"/>
      <c r="I54" s="81"/>
      <c r="J54" s="81"/>
      <c r="K54" s="108"/>
      <c r="L54" s="91"/>
      <c r="M54" s="92"/>
      <c r="N54" s="92"/>
    </row>
    <row r="55" spans="2:14" s="83" customFormat="1" ht="15" customHeight="1" x14ac:dyDescent="0.2">
      <c r="B55" s="70"/>
      <c r="C55" s="177" t="s">
        <v>124</v>
      </c>
      <c r="D55" s="71"/>
      <c r="E55" s="71"/>
      <c r="F55" s="80"/>
      <c r="G55" s="71"/>
      <c r="H55" s="71"/>
      <c r="I55" s="81"/>
      <c r="J55" s="81"/>
      <c r="K55" s="108" t="str">
        <f t="shared" si="0"/>
        <v/>
      </c>
      <c r="L55" s="91"/>
      <c r="M55" s="92"/>
      <c r="N55" s="92"/>
    </row>
    <row r="56" spans="2:14" s="83" customFormat="1" ht="15" customHeight="1" x14ac:dyDescent="0.2">
      <c r="B56" s="70" t="s">
        <v>242</v>
      </c>
      <c r="C56" s="177" t="s">
        <v>335</v>
      </c>
      <c r="D56" s="71"/>
      <c r="E56" s="71"/>
      <c r="F56" s="80"/>
      <c r="G56" s="71"/>
      <c r="H56" s="71"/>
      <c r="I56" s="81"/>
      <c r="J56" s="81"/>
      <c r="K56" s="108"/>
      <c r="L56" s="91"/>
      <c r="M56" s="92"/>
      <c r="N56" s="92"/>
    </row>
    <row r="57" spans="2:14" s="83" customFormat="1" ht="18.75" customHeight="1" x14ac:dyDescent="0.2">
      <c r="B57" s="82" t="s">
        <v>33</v>
      </c>
      <c r="C57" s="178"/>
      <c r="D57" s="91"/>
      <c r="E57" s="91"/>
      <c r="F57" s="91"/>
      <c r="G57" s="91"/>
      <c r="H57" s="91"/>
      <c r="I57" s="91"/>
      <c r="J57" s="91"/>
      <c r="K57" s="108"/>
      <c r="L57" s="91"/>
      <c r="M57" s="92"/>
      <c r="N57" s="92"/>
    </row>
    <row r="58" spans="2:14" s="83" customFormat="1" ht="15" customHeight="1" x14ac:dyDescent="0.2">
      <c r="B58" s="70" t="s">
        <v>242</v>
      </c>
      <c r="C58" s="177" t="s">
        <v>367</v>
      </c>
      <c r="D58" s="71"/>
      <c r="E58" s="71"/>
      <c r="F58" s="80"/>
      <c r="G58" s="71"/>
      <c r="H58" s="71"/>
      <c r="I58" s="81"/>
      <c r="J58" s="81"/>
      <c r="K58" s="108"/>
      <c r="L58" s="91"/>
      <c r="M58" s="92"/>
      <c r="N58" s="92"/>
    </row>
    <row r="59" spans="2:14" s="83" customFormat="1" ht="15" customHeight="1" x14ac:dyDescent="0.2">
      <c r="B59" s="70" t="s">
        <v>242</v>
      </c>
      <c r="C59" s="177" t="s">
        <v>240</v>
      </c>
      <c r="D59" s="71"/>
      <c r="E59" s="71"/>
      <c r="F59" s="80"/>
      <c r="G59" s="71"/>
      <c r="H59" s="71"/>
      <c r="I59" s="81"/>
      <c r="J59" s="81"/>
      <c r="K59" s="108" t="str">
        <f t="shared" ref="K59:K69" si="1">IF(B59="x",IF(J59="","",IF(J59&lt;12,"Es sind mindestens 12 TN aus BS erforderlich!","")),"")</f>
        <v/>
      </c>
      <c r="L59" s="91"/>
      <c r="M59" s="92"/>
      <c r="N59" s="92"/>
    </row>
    <row r="60" spans="2:14" s="83" customFormat="1" ht="15" customHeight="1" x14ac:dyDescent="0.2">
      <c r="B60" s="70"/>
      <c r="C60" s="177" t="s">
        <v>368</v>
      </c>
      <c r="D60" s="71"/>
      <c r="E60" s="71"/>
      <c r="F60" s="80"/>
      <c r="G60" s="71"/>
      <c r="H60" s="71"/>
      <c r="I60" s="81"/>
      <c r="J60" s="81"/>
      <c r="K60" s="108"/>
      <c r="L60" s="91"/>
      <c r="M60" s="92"/>
      <c r="N60" s="92"/>
    </row>
    <row r="61" spans="2:14" s="83" customFormat="1" ht="15" customHeight="1" x14ac:dyDescent="0.2">
      <c r="B61" s="70"/>
      <c r="C61" s="177" t="s">
        <v>369</v>
      </c>
      <c r="D61" s="71"/>
      <c r="E61" s="71"/>
      <c r="F61" s="80"/>
      <c r="G61" s="71"/>
      <c r="H61" s="71"/>
      <c r="I61" s="81"/>
      <c r="J61" s="81"/>
      <c r="K61" s="108"/>
      <c r="L61" s="91"/>
      <c r="M61" s="92"/>
      <c r="N61" s="92"/>
    </row>
    <row r="62" spans="2:14" s="83" customFormat="1" ht="15" customHeight="1" x14ac:dyDescent="0.2">
      <c r="B62" s="70"/>
      <c r="C62" s="177" t="s">
        <v>34</v>
      </c>
      <c r="D62" s="71"/>
      <c r="E62" s="71"/>
      <c r="F62" s="80"/>
      <c r="G62" s="71"/>
      <c r="H62" s="71"/>
      <c r="I62" s="81"/>
      <c r="J62" s="81"/>
      <c r="K62" s="108" t="str">
        <f t="shared" si="1"/>
        <v/>
      </c>
      <c r="L62" s="91"/>
      <c r="M62" s="92"/>
      <c r="N62" s="92"/>
    </row>
    <row r="63" spans="2:14" s="83" customFormat="1" ht="15" customHeight="1" x14ac:dyDescent="0.2">
      <c r="B63" s="70"/>
      <c r="C63" s="177" t="s">
        <v>35</v>
      </c>
      <c r="D63" s="71"/>
      <c r="E63" s="71"/>
      <c r="F63" s="80"/>
      <c r="G63" s="71"/>
      <c r="H63" s="71"/>
      <c r="I63" s="81"/>
      <c r="J63" s="81"/>
      <c r="K63" s="108" t="str">
        <f t="shared" si="1"/>
        <v/>
      </c>
      <c r="L63" s="92"/>
      <c r="M63" s="92"/>
      <c r="N63" s="92"/>
    </row>
    <row r="64" spans="2:14" s="83" customFormat="1" ht="15" customHeight="1" x14ac:dyDescent="0.2">
      <c r="B64" s="70"/>
      <c r="C64" s="177" t="s">
        <v>336</v>
      </c>
      <c r="D64" s="71"/>
      <c r="E64" s="71"/>
      <c r="F64" s="80"/>
      <c r="G64" s="71"/>
      <c r="H64" s="71"/>
      <c r="I64" s="81"/>
      <c r="J64" s="81"/>
      <c r="K64" s="108" t="str">
        <f t="shared" si="1"/>
        <v/>
      </c>
      <c r="L64" s="92"/>
      <c r="M64" s="92"/>
      <c r="N64" s="92"/>
    </row>
    <row r="65" spans="2:14" s="83" customFormat="1" ht="15" customHeight="1" x14ac:dyDescent="0.2">
      <c r="B65" s="70"/>
      <c r="C65" s="177" t="s">
        <v>256</v>
      </c>
      <c r="D65" s="71"/>
      <c r="E65" s="71"/>
      <c r="F65" s="80"/>
      <c r="G65" s="71"/>
      <c r="H65" s="71"/>
      <c r="I65" s="81"/>
      <c r="J65" s="81"/>
      <c r="K65" s="108" t="str">
        <f t="shared" si="1"/>
        <v/>
      </c>
      <c r="L65" s="92"/>
      <c r="M65" s="92"/>
      <c r="N65" s="92"/>
    </row>
    <row r="66" spans="2:14" s="83" customFormat="1" ht="15" customHeight="1" x14ac:dyDescent="0.2">
      <c r="B66" s="70"/>
      <c r="C66" s="177" t="s">
        <v>337</v>
      </c>
      <c r="D66" s="71"/>
      <c r="E66" s="71"/>
      <c r="F66" s="80"/>
      <c r="G66" s="71"/>
      <c r="H66" s="71"/>
      <c r="I66" s="81"/>
      <c r="J66" s="81"/>
      <c r="K66" s="108" t="str">
        <f t="shared" si="1"/>
        <v/>
      </c>
      <c r="L66" s="92"/>
      <c r="M66" s="92"/>
      <c r="N66" s="92"/>
    </row>
    <row r="67" spans="2:14" s="83" customFormat="1" ht="15" customHeight="1" x14ac:dyDescent="0.2">
      <c r="B67" s="70"/>
      <c r="C67" s="177" t="s">
        <v>346</v>
      </c>
      <c r="D67" s="71"/>
      <c r="E67" s="71"/>
      <c r="F67" s="80"/>
      <c r="G67" s="71"/>
      <c r="H67" s="71"/>
      <c r="I67" s="81"/>
      <c r="J67" s="81"/>
      <c r="K67" s="108"/>
      <c r="L67" s="92"/>
      <c r="M67" s="92"/>
      <c r="N67" s="92"/>
    </row>
    <row r="68" spans="2:14" s="83" customFormat="1" ht="15" customHeight="1" x14ac:dyDescent="0.2">
      <c r="B68" s="70"/>
      <c r="C68" s="177" t="s">
        <v>347</v>
      </c>
      <c r="D68" s="71"/>
      <c r="E68" s="71"/>
      <c r="F68" s="80"/>
      <c r="G68" s="71"/>
      <c r="H68" s="71"/>
      <c r="I68" s="81"/>
      <c r="J68" s="81"/>
      <c r="K68" s="108"/>
      <c r="L68" s="92"/>
      <c r="M68" s="92"/>
      <c r="N68" s="92"/>
    </row>
    <row r="69" spans="2:14" s="83" customFormat="1" ht="15" customHeight="1" x14ac:dyDescent="0.2">
      <c r="B69" s="70"/>
      <c r="C69" s="177" t="s">
        <v>338</v>
      </c>
      <c r="D69" s="71"/>
      <c r="E69" s="71"/>
      <c r="F69" s="80"/>
      <c r="G69" s="71"/>
      <c r="H69" s="71"/>
      <c r="I69" s="81"/>
      <c r="J69" s="81"/>
      <c r="K69" s="108" t="str">
        <f t="shared" si="1"/>
        <v/>
      </c>
      <c r="L69" s="92"/>
      <c r="M69" s="92"/>
      <c r="N69" s="92"/>
    </row>
    <row r="70" spans="2:14" s="119" customFormat="1" ht="30" customHeight="1" x14ac:dyDescent="0.2">
      <c r="B70" s="114" t="s">
        <v>324</v>
      </c>
      <c r="C70" s="115"/>
      <c r="D70" s="116"/>
      <c r="E70" s="116"/>
      <c r="F70" s="116"/>
      <c r="G70" s="116"/>
      <c r="H70" s="116"/>
      <c r="I70" s="116"/>
      <c r="J70" s="116"/>
      <c r="K70" s="117"/>
      <c r="L70" s="116"/>
      <c r="M70" s="118"/>
      <c r="N70" s="118"/>
    </row>
    <row r="71" spans="2:14" s="83" customFormat="1" ht="15" customHeight="1" x14ac:dyDescent="0.2">
      <c r="B71" s="98"/>
      <c r="C71" s="301"/>
      <c r="D71" s="99"/>
      <c r="E71" s="71"/>
      <c r="F71" s="80"/>
      <c r="G71" s="71"/>
      <c r="H71" s="71"/>
      <c r="I71" s="81"/>
      <c r="J71" s="81"/>
      <c r="K71" s="108" t="str">
        <f>IF(B71="x",IF(J71="","",IF(J71&lt;12,"Es sind mindestens 12 TN aus BS erforderlich!","")),"")</f>
        <v/>
      </c>
      <c r="L71" s="92"/>
      <c r="M71" s="92"/>
      <c r="N71" s="92"/>
    </row>
    <row r="72" spans="2:14" s="83" customFormat="1" ht="15" customHeight="1" x14ac:dyDescent="0.2">
      <c r="C72" s="302"/>
      <c r="D72" s="93"/>
      <c r="E72" s="93"/>
      <c r="F72" s="94"/>
      <c r="G72" s="93"/>
      <c r="H72" s="93"/>
      <c r="I72" s="96"/>
      <c r="J72" s="96"/>
      <c r="K72" s="109"/>
      <c r="L72" s="91"/>
      <c r="M72" s="92"/>
      <c r="N72" s="92"/>
    </row>
    <row r="73" spans="2:14" s="83" customFormat="1" ht="15" customHeight="1" x14ac:dyDescent="0.2">
      <c r="B73" s="98"/>
      <c r="C73" s="301"/>
      <c r="D73" s="99"/>
      <c r="E73" s="71"/>
      <c r="F73" s="80"/>
      <c r="G73" s="71"/>
      <c r="H73" s="71"/>
      <c r="I73" s="81"/>
      <c r="J73" s="81"/>
      <c r="K73" s="108" t="str">
        <f>IF(B73="x",IF(J73="","",IF(J73&lt;12,"Es sind mindestens 12 TN aus BS erforderlich!","")),"")</f>
        <v/>
      </c>
      <c r="L73" s="92"/>
      <c r="M73" s="92"/>
      <c r="N73" s="92"/>
    </row>
    <row r="74" spans="2:14" s="83" customFormat="1" ht="15" customHeight="1" x14ac:dyDescent="0.2">
      <c r="C74" s="302"/>
      <c r="D74" s="93"/>
      <c r="E74" s="93"/>
      <c r="F74" s="94"/>
      <c r="G74" s="93"/>
      <c r="H74" s="93"/>
      <c r="I74" s="96"/>
      <c r="J74" s="96"/>
      <c r="K74" s="109"/>
      <c r="L74" s="91"/>
      <c r="M74" s="92"/>
      <c r="N74" s="92"/>
    </row>
    <row r="75" spans="2:14" s="83" customFormat="1" ht="15" customHeight="1" x14ac:dyDescent="0.2">
      <c r="B75" s="98"/>
      <c r="C75" s="301"/>
      <c r="D75" s="99"/>
      <c r="E75" s="71"/>
      <c r="F75" s="80"/>
      <c r="G75" s="71"/>
      <c r="H75" s="71"/>
      <c r="I75" s="81"/>
      <c r="J75" s="81"/>
      <c r="K75" s="108" t="str">
        <f>IF(B75="x",IF(J75="","",IF(J75&lt;12,"Es sind mindestens 12 TN aus BS erforderlich!","")),"")</f>
        <v/>
      </c>
      <c r="L75" s="92"/>
      <c r="M75" s="92"/>
      <c r="N75" s="92"/>
    </row>
    <row r="76" spans="2:14" s="83" customFormat="1" ht="15" customHeight="1" x14ac:dyDescent="0.2">
      <c r="C76" s="302"/>
      <c r="D76" s="93"/>
      <c r="E76" s="93"/>
      <c r="F76" s="94"/>
      <c r="G76" s="93"/>
      <c r="H76" s="93"/>
      <c r="I76" s="96"/>
      <c r="J76" s="96"/>
      <c r="K76" s="109"/>
      <c r="L76" s="91"/>
      <c r="M76" s="92"/>
      <c r="N76" s="92"/>
    </row>
    <row r="77" spans="2:14" s="83" customFormat="1" ht="15" customHeight="1" x14ac:dyDescent="0.2">
      <c r="B77" s="98"/>
      <c r="C77" s="301"/>
      <c r="D77" s="99"/>
      <c r="E77" s="71"/>
      <c r="F77" s="80"/>
      <c r="G77" s="71"/>
      <c r="H77" s="71"/>
      <c r="I77" s="81"/>
      <c r="J77" s="81"/>
      <c r="K77" s="108" t="str">
        <f>IF(B77="x",IF(J77="","",IF(J77&lt;12,"Es sind mindestens 12 TN aus BS erforderlich!","")),"")</f>
        <v/>
      </c>
      <c r="L77" s="92"/>
      <c r="M77" s="92"/>
      <c r="N77" s="92"/>
    </row>
    <row r="78" spans="2:14" s="83" customFormat="1" ht="15" customHeight="1" x14ac:dyDescent="0.2">
      <c r="C78" s="302"/>
      <c r="D78" s="93"/>
      <c r="E78" s="93"/>
      <c r="F78" s="94"/>
      <c r="G78" s="93"/>
      <c r="H78" s="93"/>
      <c r="I78" s="96"/>
      <c r="J78" s="96"/>
      <c r="K78" s="109"/>
      <c r="L78" s="91"/>
      <c r="M78" s="92"/>
      <c r="N78" s="92"/>
    </row>
    <row r="79" spans="2:14" s="83" customFormat="1" ht="15" customHeight="1" x14ac:dyDescent="0.2">
      <c r="B79" s="98"/>
      <c r="C79" s="301"/>
      <c r="D79" s="99"/>
      <c r="E79" s="71"/>
      <c r="F79" s="80"/>
      <c r="G79" s="71"/>
      <c r="H79" s="71"/>
      <c r="I79" s="81"/>
      <c r="J79" s="81"/>
      <c r="K79" s="108" t="str">
        <f>IF(B79="x",IF(J79="","",IF(J79&lt;12,"Es sind mindestens 12 TN aus BS erforderlich!","")),"")</f>
        <v/>
      </c>
      <c r="L79" s="92"/>
      <c r="M79" s="92"/>
      <c r="N79" s="92"/>
    </row>
    <row r="80" spans="2:14" s="83" customFormat="1" ht="15" customHeight="1" x14ac:dyDescent="0.2">
      <c r="C80" s="302"/>
      <c r="D80" s="93"/>
      <c r="E80" s="93"/>
      <c r="F80" s="94"/>
      <c r="G80" s="93"/>
      <c r="H80" s="93"/>
      <c r="I80" s="96"/>
      <c r="J80" s="96"/>
      <c r="K80" s="109"/>
      <c r="L80" s="91"/>
      <c r="M80" s="92"/>
      <c r="N80" s="92"/>
    </row>
    <row r="81" spans="2:14" s="83" customFormat="1" ht="15" customHeight="1" x14ac:dyDescent="0.2">
      <c r="B81" s="98"/>
      <c r="C81" s="301"/>
      <c r="D81" s="99"/>
      <c r="E81" s="71"/>
      <c r="F81" s="80"/>
      <c r="G81" s="71"/>
      <c r="H81" s="71"/>
      <c r="I81" s="81"/>
      <c r="J81" s="81"/>
      <c r="K81" s="108" t="str">
        <f>IF(B81="x",IF(J81="","",IF(J81&lt;12,"Es sind mindestens 12 TN aus BS erforderlich!","")),"")</f>
        <v/>
      </c>
      <c r="L81" s="92"/>
      <c r="M81" s="92"/>
      <c r="N81" s="92"/>
    </row>
    <row r="82" spans="2:14" s="83" customFormat="1" ht="15" customHeight="1" x14ac:dyDescent="0.2">
      <c r="C82" s="302"/>
      <c r="D82" s="93"/>
      <c r="E82" s="93"/>
      <c r="F82" s="94"/>
      <c r="G82" s="93"/>
      <c r="H82" s="93"/>
      <c r="I82" s="96"/>
      <c r="J82" s="96"/>
      <c r="K82" s="109"/>
      <c r="L82" s="91"/>
      <c r="M82" s="92"/>
      <c r="N82" s="92"/>
    </row>
    <row r="83" spans="2:14" s="83" customFormat="1" ht="15" customHeight="1" x14ac:dyDescent="0.2">
      <c r="B83" s="98"/>
      <c r="C83" s="301"/>
      <c r="D83" s="99"/>
      <c r="E83" s="71"/>
      <c r="F83" s="80"/>
      <c r="G83" s="71"/>
      <c r="H83" s="71"/>
      <c r="I83" s="81"/>
      <c r="J83" s="81"/>
      <c r="K83" s="108" t="str">
        <f>IF(B83="x",IF(J83="","",IF(J83&lt;12,"Es sind mindestens 12 TN aus BS erforderlich!","")),"")</f>
        <v/>
      </c>
      <c r="L83" s="92"/>
      <c r="M83" s="92"/>
      <c r="N83" s="92"/>
    </row>
    <row r="84" spans="2:14" s="83" customFormat="1" ht="15" customHeight="1" x14ac:dyDescent="0.2">
      <c r="C84" s="302"/>
      <c r="D84" s="93"/>
      <c r="E84" s="93"/>
      <c r="F84" s="94"/>
      <c r="G84" s="93"/>
      <c r="H84" s="93"/>
      <c r="I84" s="96"/>
      <c r="J84" s="96"/>
      <c r="K84" s="109"/>
      <c r="L84" s="91"/>
      <c r="M84" s="92"/>
      <c r="N84" s="92"/>
    </row>
    <row r="85" spans="2:14" s="83" customFormat="1" ht="15" customHeight="1" x14ac:dyDescent="0.2">
      <c r="B85" s="98"/>
      <c r="C85" s="301"/>
      <c r="D85" s="99"/>
      <c r="E85" s="71"/>
      <c r="F85" s="80"/>
      <c r="G85" s="71"/>
      <c r="H85" s="71"/>
      <c r="I85" s="81"/>
      <c r="J85" s="81"/>
      <c r="K85" s="108" t="str">
        <f>IF(B85="x",IF(J85="","",IF(J85&lt;12,"Es sind mindestens 12 TN aus BS erforderlich!","")),"")</f>
        <v/>
      </c>
      <c r="L85" s="92"/>
      <c r="M85" s="92"/>
      <c r="N85" s="92"/>
    </row>
    <row r="86" spans="2:14" s="83" customFormat="1" ht="15" customHeight="1" x14ac:dyDescent="0.2">
      <c r="C86" s="302"/>
      <c r="D86" s="93"/>
      <c r="E86" s="93"/>
      <c r="F86" s="94"/>
      <c r="G86" s="93"/>
      <c r="H86" s="93"/>
      <c r="I86" s="96"/>
      <c r="J86" s="96"/>
      <c r="K86" s="109"/>
      <c r="L86" s="91"/>
      <c r="M86" s="92"/>
      <c r="N86" s="92"/>
    </row>
    <row r="87" spans="2:14" s="83" customFormat="1" ht="7.5" customHeight="1" x14ac:dyDescent="0.2">
      <c r="C87" s="100"/>
      <c r="D87" s="101"/>
      <c r="E87" s="101"/>
      <c r="F87" s="102"/>
      <c r="G87" s="101"/>
      <c r="H87" s="101"/>
      <c r="I87" s="104"/>
      <c r="J87" s="104"/>
      <c r="K87" s="109"/>
      <c r="L87" s="91"/>
      <c r="M87" s="92"/>
      <c r="N87" s="92"/>
    </row>
    <row r="88" spans="2:14" s="83" customFormat="1" ht="45" customHeight="1" x14ac:dyDescent="0.2">
      <c r="B88" s="86" t="s">
        <v>117</v>
      </c>
      <c r="D88" s="303"/>
      <c r="E88" s="304"/>
      <c r="F88" s="304"/>
      <c r="G88" s="304"/>
      <c r="H88" s="304"/>
      <c r="I88" s="304"/>
      <c r="J88" s="305"/>
      <c r="K88" s="110"/>
      <c r="L88" s="92"/>
      <c r="M88" s="92"/>
      <c r="N88" s="92"/>
    </row>
    <row r="89" spans="2:14" s="83" customFormat="1" ht="15" customHeight="1" x14ac:dyDescent="0.2">
      <c r="B89" s="3"/>
      <c r="D89" s="92"/>
      <c r="E89" s="92"/>
      <c r="F89" s="92"/>
      <c r="G89" s="92"/>
      <c r="H89" s="92"/>
      <c r="I89" s="92"/>
      <c r="J89" s="92"/>
      <c r="K89" s="110"/>
      <c r="L89" s="92"/>
      <c r="M89" s="92"/>
      <c r="N89" s="92"/>
    </row>
  </sheetData>
  <sheetProtection algorithmName="SHA-512" hashValue="8o8DXg5mILLG/dXWAUC002aOfSqQtYZg/1PWl9DL7W8IuRQMCAwF8/xTsqZxcxUSNVBxMtBxjCDFvo3UKe0CnA==" saltValue="Ywszr93YkWtLk/LB8nNkbA==" spinCount="100000" sheet="1" objects="1" scenarios="1"/>
  <mergeCells count="18">
    <mergeCell ref="J16:J17"/>
    <mergeCell ref="I16:I17"/>
    <mergeCell ref="D16:E16"/>
    <mergeCell ref="C81:C82"/>
    <mergeCell ref="I2:J2"/>
    <mergeCell ref="I4:J4"/>
    <mergeCell ref="C71:C72"/>
    <mergeCell ref="C73:C74"/>
    <mergeCell ref="C75:C76"/>
    <mergeCell ref="D6:J6"/>
    <mergeCell ref="D7:J7"/>
    <mergeCell ref="G16:H16"/>
    <mergeCell ref="B16:C17"/>
    <mergeCell ref="C83:C84"/>
    <mergeCell ref="C85:C86"/>
    <mergeCell ref="C77:C78"/>
    <mergeCell ref="D88:J88"/>
    <mergeCell ref="C79:C80"/>
  </mergeCells>
  <phoneticPr fontId="0" type="noConversion"/>
  <conditionalFormatting sqref="C27 C50:C53 C30 C21 C62:C70 C55:C56">
    <cfRule type="expression" dxfId="358" priority="235" stopIfTrue="1">
      <formula>B21="x"</formula>
    </cfRule>
  </conditionalFormatting>
  <conditionalFormatting sqref="C25:C26 C28 C32:C34 C36:C38">
    <cfRule type="expression" dxfId="357" priority="253" stopIfTrue="1">
      <formula>B25="x"</formula>
    </cfRule>
  </conditionalFormatting>
  <conditionalFormatting sqref="C19:C20">
    <cfRule type="expression" dxfId="356" priority="252" stopIfTrue="1">
      <formula>B19="x"</formula>
    </cfRule>
  </conditionalFormatting>
  <conditionalFormatting sqref="C19:C20">
    <cfRule type="expression" dxfId="355" priority="251" stopIfTrue="1">
      <formula>B19="x"</formula>
    </cfRule>
  </conditionalFormatting>
  <conditionalFormatting sqref="C22">
    <cfRule type="expression" dxfId="354" priority="250" stopIfTrue="1">
      <formula>B22="x"</formula>
    </cfRule>
  </conditionalFormatting>
  <conditionalFormatting sqref="C29">
    <cfRule type="expression" dxfId="353" priority="248" stopIfTrue="1">
      <formula>B29="x"</formula>
    </cfRule>
  </conditionalFormatting>
  <conditionalFormatting sqref="C32">
    <cfRule type="expression" dxfId="352" priority="247" stopIfTrue="1">
      <formula>B32="x"</formula>
    </cfRule>
  </conditionalFormatting>
  <conditionalFormatting sqref="C34">
    <cfRule type="expression" dxfId="351" priority="246" stopIfTrue="1">
      <formula>B34="x"</formula>
    </cfRule>
  </conditionalFormatting>
  <conditionalFormatting sqref="C36">
    <cfRule type="expression" dxfId="350" priority="245" stopIfTrue="1">
      <formula>B36="x"</formula>
    </cfRule>
  </conditionalFormatting>
  <conditionalFormatting sqref="C48">
    <cfRule type="expression" dxfId="349" priority="243" stopIfTrue="1">
      <formula>B48="x"</formula>
    </cfRule>
  </conditionalFormatting>
  <conditionalFormatting sqref="C50:C51">
    <cfRule type="expression" dxfId="348" priority="242" stopIfTrue="1">
      <formula>B50="x"</formula>
    </cfRule>
  </conditionalFormatting>
  <conditionalFormatting sqref="C55:C56">
    <cfRule type="expression" dxfId="347" priority="241" stopIfTrue="1">
      <formula>B55="x"</formula>
    </cfRule>
  </conditionalFormatting>
  <conditionalFormatting sqref="C62">
    <cfRule type="expression" dxfId="346" priority="240" stopIfTrue="1">
      <formula>B62="x"</formula>
    </cfRule>
  </conditionalFormatting>
  <conditionalFormatting sqref="C63">
    <cfRule type="expression" dxfId="345" priority="238" stopIfTrue="1">
      <formula>B63="x"</formula>
    </cfRule>
  </conditionalFormatting>
  <conditionalFormatting sqref="C65:C69">
    <cfRule type="expression" dxfId="344" priority="237" stopIfTrue="1">
      <formula>B65="x"</formula>
    </cfRule>
  </conditionalFormatting>
  <conditionalFormatting sqref="C24">
    <cfRule type="expression" dxfId="343" priority="395" stopIfTrue="1">
      <formula>B24="x"</formula>
    </cfRule>
  </conditionalFormatting>
  <conditionalFormatting sqref="C23">
    <cfRule type="expression" dxfId="342" priority="234" stopIfTrue="1">
      <formula>B23="x"</formula>
    </cfRule>
  </conditionalFormatting>
  <conditionalFormatting sqref="C71 C73:C87">
    <cfRule type="expression" dxfId="341" priority="204" stopIfTrue="1">
      <formula>B71="x"</formula>
    </cfRule>
  </conditionalFormatting>
  <conditionalFormatting sqref="C71 C73:C87">
    <cfRule type="expression" dxfId="340" priority="203" stopIfTrue="1">
      <formula>B71="x"</formula>
    </cfRule>
  </conditionalFormatting>
  <conditionalFormatting sqref="L72">
    <cfRule type="expression" dxfId="339" priority="192" stopIfTrue="1">
      <formula>R72="x"</formula>
    </cfRule>
  </conditionalFormatting>
  <conditionalFormatting sqref="L74">
    <cfRule type="expression" dxfId="338" priority="183" stopIfTrue="1">
      <formula>R74="x"</formula>
    </cfRule>
  </conditionalFormatting>
  <conditionalFormatting sqref="L76">
    <cfRule type="expression" dxfId="337" priority="174" stopIfTrue="1">
      <formula>R76="x"</formula>
    </cfRule>
  </conditionalFormatting>
  <conditionalFormatting sqref="L78">
    <cfRule type="expression" dxfId="336" priority="165" stopIfTrue="1">
      <formula>R78="x"</formula>
    </cfRule>
  </conditionalFormatting>
  <conditionalFormatting sqref="L80">
    <cfRule type="expression" dxfId="335" priority="156" stopIfTrue="1">
      <formula>R80="x"</formula>
    </cfRule>
  </conditionalFormatting>
  <conditionalFormatting sqref="L82">
    <cfRule type="expression" dxfId="334" priority="147" stopIfTrue="1">
      <formula>R82="x"</formula>
    </cfRule>
  </conditionalFormatting>
  <conditionalFormatting sqref="L84">
    <cfRule type="expression" dxfId="333" priority="138" stopIfTrue="1">
      <formula>R84="x"</formula>
    </cfRule>
  </conditionalFormatting>
  <conditionalFormatting sqref="I86:L87 D88 D86:G87">
    <cfRule type="expression" dxfId="332" priority="130" stopIfTrue="1">
      <formula>#REF!="x"</formula>
    </cfRule>
  </conditionalFormatting>
  <conditionalFormatting sqref="L86:L87">
    <cfRule type="expression" dxfId="331" priority="129" stopIfTrue="1">
      <formula>R86="x"</formula>
    </cfRule>
  </conditionalFormatting>
  <conditionalFormatting sqref="L86:L87 D86:D88">
    <cfRule type="expression" dxfId="330" priority="128" stopIfTrue="1">
      <formula>F86="x"</formula>
    </cfRule>
  </conditionalFormatting>
  <conditionalFormatting sqref="E86:E87">
    <cfRule type="expression" dxfId="329" priority="123" stopIfTrue="1">
      <formula>I86="x"</formula>
    </cfRule>
  </conditionalFormatting>
  <conditionalFormatting sqref="C71 C73 C75 C77 C79 C81 C83 C85">
    <cfRule type="expression" dxfId="328" priority="122" stopIfTrue="1">
      <formula>B71="x"</formula>
    </cfRule>
  </conditionalFormatting>
  <conditionalFormatting sqref="C73">
    <cfRule type="expression" dxfId="327" priority="121" stopIfTrue="1">
      <formula>B73="x"</formula>
    </cfRule>
  </conditionalFormatting>
  <conditionalFormatting sqref="C75">
    <cfRule type="expression" dxfId="326" priority="120" stopIfTrue="1">
      <formula>B75="x"</formula>
    </cfRule>
  </conditionalFormatting>
  <conditionalFormatting sqref="C77">
    <cfRule type="expression" dxfId="325" priority="119" stopIfTrue="1">
      <formula>B77="x"</formula>
    </cfRule>
  </conditionalFormatting>
  <conditionalFormatting sqref="C79">
    <cfRule type="expression" dxfId="324" priority="118" stopIfTrue="1">
      <formula>B79="x"</formula>
    </cfRule>
  </conditionalFormatting>
  <conditionalFormatting sqref="C81">
    <cfRule type="expression" dxfId="323" priority="117" stopIfTrue="1">
      <formula>B81="x"</formula>
    </cfRule>
  </conditionalFormatting>
  <conditionalFormatting sqref="C83">
    <cfRule type="expression" dxfId="322" priority="116" stopIfTrue="1">
      <formula>B83="x"</formula>
    </cfRule>
  </conditionalFormatting>
  <conditionalFormatting sqref="C85">
    <cfRule type="expression" dxfId="321" priority="115" stopIfTrue="1">
      <formula>B85="x"</formula>
    </cfRule>
  </conditionalFormatting>
  <conditionalFormatting sqref="J72 J74 J76 J78 J80 J82 J84 J86 J70 J40:J47 J49 J31 J35 J23 J57:J61">
    <cfRule type="cellIs" dxfId="320" priority="51" stopIfTrue="1" operator="between">
      <formula>1</formula>
      <formula>11</formula>
    </cfRule>
  </conditionalFormatting>
  <conditionalFormatting sqref="C73">
    <cfRule type="expression" dxfId="319" priority="50" stopIfTrue="1">
      <formula>B73="x"</formula>
    </cfRule>
  </conditionalFormatting>
  <conditionalFormatting sqref="C75">
    <cfRule type="expression" dxfId="318" priority="49" stopIfTrue="1">
      <formula>B75="x"</formula>
    </cfRule>
  </conditionalFormatting>
  <conditionalFormatting sqref="C77">
    <cfRule type="expression" dxfId="317" priority="48" stopIfTrue="1">
      <formula>B77="x"</formula>
    </cfRule>
  </conditionalFormatting>
  <conditionalFormatting sqref="C79">
    <cfRule type="expression" dxfId="316" priority="47" stopIfTrue="1">
      <formula>B79="x"</formula>
    </cfRule>
  </conditionalFormatting>
  <conditionalFormatting sqref="C81">
    <cfRule type="expression" dxfId="315" priority="46" stopIfTrue="1">
      <formula>B81="x"</formula>
    </cfRule>
  </conditionalFormatting>
  <conditionalFormatting sqref="C83">
    <cfRule type="expression" dxfId="314" priority="45" stopIfTrue="1">
      <formula>B83="x"</formula>
    </cfRule>
  </conditionalFormatting>
  <conditionalFormatting sqref="C85">
    <cfRule type="expression" dxfId="313" priority="44" stopIfTrue="1">
      <formula>B85="x"</formula>
    </cfRule>
  </conditionalFormatting>
  <conditionalFormatting sqref="C20">
    <cfRule type="expression" dxfId="312" priority="41" stopIfTrue="1">
      <formula>B20="x"</formula>
    </cfRule>
  </conditionalFormatting>
  <conditionalFormatting sqref="C21">
    <cfRule type="expression" dxfId="311" priority="40" stopIfTrue="1">
      <formula>B21="x"</formula>
    </cfRule>
  </conditionalFormatting>
  <conditionalFormatting sqref="C22">
    <cfRule type="expression" dxfId="310" priority="39" stopIfTrue="1">
      <formula>B22="x"</formula>
    </cfRule>
  </conditionalFormatting>
  <conditionalFormatting sqref="C22">
    <cfRule type="expression" dxfId="309" priority="38" stopIfTrue="1">
      <formula>B22="x"</formula>
    </cfRule>
  </conditionalFormatting>
  <conditionalFormatting sqref="C41:C47">
    <cfRule type="expression" dxfId="308" priority="37" stopIfTrue="1">
      <formula>B41="x"</formula>
    </cfRule>
  </conditionalFormatting>
  <conditionalFormatting sqref="L74 L76 L78 L80 L82 L84 L86">
    <cfRule type="expression" dxfId="307" priority="27" stopIfTrue="1">
      <formula>R74="x"</formula>
    </cfRule>
  </conditionalFormatting>
  <conditionalFormatting sqref="C32">
    <cfRule type="expression" dxfId="306" priority="23" stopIfTrue="1">
      <formula>B32="x"</formula>
    </cfRule>
  </conditionalFormatting>
  <conditionalFormatting sqref="C34">
    <cfRule type="expression" dxfId="305" priority="22" stopIfTrue="1">
      <formula>B34="x"</formula>
    </cfRule>
  </conditionalFormatting>
  <conditionalFormatting sqref="C33">
    <cfRule type="expression" dxfId="304" priority="21" stopIfTrue="1">
      <formula>B33="x"</formula>
    </cfRule>
  </conditionalFormatting>
  <conditionalFormatting sqref="C34">
    <cfRule type="expression" dxfId="303" priority="20" stopIfTrue="1">
      <formula>B34="x"</formula>
    </cfRule>
  </conditionalFormatting>
  <conditionalFormatting sqref="C33">
    <cfRule type="expression" dxfId="302" priority="19" stopIfTrue="1">
      <formula>B33="x"</formula>
    </cfRule>
  </conditionalFormatting>
  <conditionalFormatting sqref="C50:C51">
    <cfRule type="expression" dxfId="301" priority="18" stopIfTrue="1">
      <formula>B50="x"</formula>
    </cfRule>
  </conditionalFormatting>
  <conditionalFormatting sqref="C41:C47">
    <cfRule type="expression" dxfId="300" priority="12" stopIfTrue="1">
      <formula>B41="x"</formula>
    </cfRule>
  </conditionalFormatting>
  <conditionalFormatting sqref="C66:C69">
    <cfRule type="expression" dxfId="299" priority="11" stopIfTrue="1">
      <formula>B66="x"</formula>
    </cfRule>
  </conditionalFormatting>
  <conditionalFormatting sqref="C66:C69">
    <cfRule type="expression" dxfId="298" priority="10" stopIfTrue="1">
      <formula>B66="x"</formula>
    </cfRule>
  </conditionalFormatting>
  <conditionalFormatting sqref="C32:C34">
    <cfRule type="expression" dxfId="297" priority="9" stopIfTrue="1">
      <formula>B32="x"</formula>
    </cfRule>
  </conditionalFormatting>
  <conditionalFormatting sqref="C32:C34">
    <cfRule type="expression" dxfId="296" priority="8" stopIfTrue="1">
      <formula>B32="x"</formula>
    </cfRule>
  </conditionalFormatting>
  <conditionalFormatting sqref="C41:C48">
    <cfRule type="expression" dxfId="295" priority="7" stopIfTrue="1">
      <formula>B41="x"</formula>
    </cfRule>
  </conditionalFormatting>
  <conditionalFormatting sqref="C58:C61">
    <cfRule type="expression" dxfId="294" priority="5" stopIfTrue="1">
      <formula>B58="x"</formula>
    </cfRule>
  </conditionalFormatting>
  <conditionalFormatting sqref="C58:C61">
    <cfRule type="expression" dxfId="293" priority="4" stopIfTrue="1">
      <formula>B58="x"</formula>
    </cfRule>
  </conditionalFormatting>
  <conditionalFormatting sqref="C39">
    <cfRule type="expression" dxfId="292" priority="3" stopIfTrue="1">
      <formula>B39="x"</formula>
    </cfRule>
  </conditionalFormatting>
  <conditionalFormatting sqref="E86:E87">
    <cfRule type="expression" dxfId="291" priority="3985" stopIfTrue="1">
      <formula>#REF!="x"</formula>
    </cfRule>
  </conditionalFormatting>
  <conditionalFormatting sqref="C54">
    <cfRule type="expression" dxfId="290" priority="1" stopIfTrue="1">
      <formula>B54="x"</formula>
    </cfRule>
  </conditionalFormatting>
  <conditionalFormatting sqref="C54">
    <cfRule type="expression" dxfId="289" priority="2" stopIfTrue="1">
      <formula>B54="x"</formula>
    </cfRule>
  </conditionalFormatting>
  <dataValidations count="1">
    <dataValidation type="list" allowBlank="1" showInputMessage="1" showErrorMessage="1" error="Eingabe muss x sein" sqref="B73 B75 B77 B79 B81 B83 B85 B71 B36:B39 B24:B30 B50:B56 B32:B34 B41:B48 B19:B22 B58:B69" xr:uid="{B74BBAF7-922D-440D-881A-49617947DB73}">
      <formula1>Kreuz</formula1>
    </dataValidation>
  </dataValidations>
  <printOptions horizontalCentered="1"/>
  <pageMargins left="0.15748031496062992" right="0.39370078740157483" top="0.39370078740157483" bottom="0.31496062992125984" header="0.19685039370078741" footer="0.19685039370078741"/>
  <pageSetup paperSize="9" scale="90" fitToHeight="0" orientation="landscape" r:id="rId1"/>
  <headerFooter alignWithMargins="0">
    <oddFooter>&amp;L&amp;9&amp;D&amp;R&amp;9Infomodule geplant Seite &amp;P von &amp;N</oddFooter>
  </headerFooter>
  <rowBreaks count="2" manualBreakCount="2">
    <brk id="34" max="9" man="1"/>
    <brk id="69"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FC1F0-77A5-42B8-B4F7-08F2079486F0}">
  <sheetPr codeName="Tabelle4">
    <tabColor rgb="FF00FF00"/>
  </sheetPr>
  <dimension ref="A1:EL53"/>
  <sheetViews>
    <sheetView workbookViewId="0"/>
  </sheetViews>
  <sheetFormatPr baseColWidth="10" defaultRowHeight="12.75" x14ac:dyDescent="0.2"/>
  <cols>
    <col min="1" max="1" width="13" customWidth="1"/>
    <col min="2" max="2" width="26.85546875" customWidth="1"/>
    <col min="4" max="7" width="3.85546875" customWidth="1"/>
    <col min="8" max="8" width="21.42578125" customWidth="1"/>
    <col min="9" max="9" width="3.5703125" customWidth="1"/>
    <col min="10" max="10" width="31.42578125" customWidth="1"/>
    <col min="11" max="11" width="6.28515625" customWidth="1"/>
    <col min="15" max="15" width="6.42578125" customWidth="1"/>
    <col min="16" max="16" width="13.140625" customWidth="1"/>
    <col min="17" max="18" width="14.140625" customWidth="1"/>
    <col min="19" max="19" width="24.28515625" customWidth="1"/>
    <col min="20" max="20" width="23.28515625" customWidth="1"/>
    <col min="29" max="31" width="5.7109375" customWidth="1"/>
    <col min="32" max="32" width="7" customWidth="1"/>
    <col min="33" max="51" width="5.7109375" customWidth="1"/>
    <col min="52" max="52" width="14.7109375" customWidth="1"/>
    <col min="53" max="53" width="5.7109375" customWidth="1"/>
    <col min="54" max="58" width="3.85546875" customWidth="1"/>
    <col min="59" max="59" width="5.7109375" customWidth="1"/>
    <col min="60" max="60" width="6.5703125" customWidth="1"/>
    <col min="61" max="61" width="6.28515625" customWidth="1"/>
    <col min="62" max="62" width="14.7109375" customWidth="1"/>
    <col min="63" max="63" width="3.85546875" customWidth="1"/>
    <col min="64" max="64" width="14.7109375" customWidth="1"/>
    <col min="65" max="65" width="3.85546875" customWidth="1"/>
    <col min="66" max="66" width="14.7109375" customWidth="1"/>
    <col min="67" max="67" width="3.85546875" customWidth="1"/>
    <col min="68" max="68" width="14.7109375" customWidth="1"/>
    <col min="69" max="69" width="3.85546875" customWidth="1"/>
    <col min="70" max="70" width="14.7109375" customWidth="1"/>
    <col min="71" max="71" width="3.85546875" customWidth="1"/>
    <col min="72" max="72" width="14.7109375" customWidth="1"/>
    <col min="73" max="73" width="3.85546875" customWidth="1"/>
    <col min="74" max="74" width="14.7109375" customWidth="1"/>
    <col min="75" max="119" width="6" customWidth="1"/>
    <col min="120" max="120" width="14.7109375" customWidth="1"/>
    <col min="121" max="121" width="3.85546875" customWidth="1"/>
    <col min="122" max="122" width="14.7109375" customWidth="1"/>
    <col min="123" max="123" width="3.85546875" customWidth="1"/>
    <col min="124" max="124" width="14.7109375" customWidth="1"/>
    <col min="125" max="125" width="3.85546875" customWidth="1"/>
    <col min="126" max="126" width="14.7109375" customWidth="1"/>
    <col min="127" max="127" width="3.85546875" customWidth="1"/>
    <col min="128" max="128" width="14.7109375" customWidth="1"/>
    <col min="129" max="129" width="3.85546875" customWidth="1"/>
    <col min="130" max="130" width="14.7109375" customWidth="1"/>
    <col min="131" max="131" width="3.85546875" customWidth="1"/>
    <col min="132" max="132" width="14.7109375" customWidth="1"/>
    <col min="133" max="133" width="5" customWidth="1"/>
    <col min="134" max="134" width="7.140625" customWidth="1"/>
    <col min="135" max="135" width="8.42578125" customWidth="1"/>
    <col min="136" max="142" width="5.28515625" customWidth="1"/>
  </cols>
  <sheetData>
    <row r="1" spans="1:142" x14ac:dyDescent="0.2">
      <c r="I1" s="188"/>
      <c r="J1" s="165"/>
      <c r="AA1" s="1" t="s">
        <v>100</v>
      </c>
      <c r="AC1" s="1"/>
      <c r="AE1" s="165"/>
      <c r="AF1" s="165"/>
      <c r="AG1" s="165"/>
      <c r="AH1" s="1" t="s">
        <v>288</v>
      </c>
      <c r="AS1" s="165"/>
      <c r="AY1" s="165"/>
      <c r="BB1" t="s">
        <v>96</v>
      </c>
      <c r="BH1" s="1" t="s">
        <v>106</v>
      </c>
      <c r="BK1" s="188" t="s">
        <v>107</v>
      </c>
      <c r="BL1" s="165"/>
      <c r="BM1" s="165"/>
      <c r="BN1" s="165"/>
      <c r="BO1" s="165"/>
      <c r="BP1" s="165"/>
      <c r="BQ1" s="165"/>
      <c r="BR1" s="165"/>
      <c r="BS1" s="165"/>
      <c r="BT1" s="165"/>
      <c r="BU1" s="165"/>
      <c r="BV1" s="165"/>
      <c r="BW1" s="224" t="s">
        <v>127</v>
      </c>
      <c r="BX1" s="188"/>
      <c r="BY1" s="165"/>
      <c r="CA1" s="214"/>
      <c r="CB1" s="214"/>
      <c r="CC1" s="214"/>
      <c r="CD1" s="165"/>
      <c r="CE1" s="165"/>
      <c r="CF1" s="165"/>
      <c r="CG1" s="165"/>
      <c r="CH1" s="165"/>
      <c r="CI1" s="165"/>
      <c r="CJ1" s="214"/>
      <c r="CK1" s="165"/>
      <c r="CM1" s="165"/>
      <c r="CN1" s="165"/>
      <c r="CO1" s="165"/>
      <c r="CP1" s="187"/>
      <c r="CQ1" s="187"/>
      <c r="CR1" s="188"/>
      <c r="CS1" s="188"/>
      <c r="CT1" s="230"/>
      <c r="CU1" s="188"/>
      <c r="CV1" s="188"/>
      <c r="CW1" s="165"/>
      <c r="CX1" s="165"/>
      <c r="CY1" s="165"/>
      <c r="CZ1" s="165"/>
      <c r="DA1" s="165"/>
      <c r="DB1" s="165"/>
      <c r="DC1" s="165"/>
      <c r="DD1" s="226"/>
      <c r="DE1" s="231"/>
      <c r="DF1" s="223"/>
      <c r="DG1" s="223"/>
      <c r="DH1" s="214"/>
      <c r="DI1" s="165"/>
      <c r="DJ1" s="165"/>
      <c r="DK1" s="165"/>
      <c r="DL1" s="165"/>
      <c r="DM1" s="165"/>
      <c r="DN1" s="165"/>
      <c r="DO1" s="165"/>
      <c r="EG1" s="1" t="s">
        <v>186</v>
      </c>
    </row>
    <row r="2" spans="1:142" s="73" customFormat="1" ht="221.25" customHeight="1" x14ac:dyDescent="0.2">
      <c r="A2" s="72" t="s">
        <v>59</v>
      </c>
      <c r="B2" s="72" t="s">
        <v>60</v>
      </c>
      <c r="C2" s="72" t="s">
        <v>0</v>
      </c>
      <c r="D2" s="72" t="s">
        <v>3</v>
      </c>
      <c r="E2" s="72" t="s">
        <v>274</v>
      </c>
      <c r="F2" s="72" t="s">
        <v>166</v>
      </c>
      <c r="G2" s="72" t="s">
        <v>167</v>
      </c>
      <c r="H2" s="72" t="s">
        <v>61</v>
      </c>
      <c r="I2" s="158" t="s">
        <v>267</v>
      </c>
      <c r="J2" s="158" t="s">
        <v>268</v>
      </c>
      <c r="K2" s="72" t="s">
        <v>62</v>
      </c>
      <c r="L2" s="72" t="s">
        <v>53</v>
      </c>
      <c r="M2" s="72" t="s">
        <v>63</v>
      </c>
      <c r="N2" s="72" t="s">
        <v>64</v>
      </c>
      <c r="O2" s="72" t="s">
        <v>65</v>
      </c>
      <c r="P2" s="72" t="s">
        <v>66</v>
      </c>
      <c r="Q2" s="72" t="s">
        <v>67</v>
      </c>
      <c r="R2" s="72" t="s">
        <v>68</v>
      </c>
      <c r="S2" s="72" t="s">
        <v>69</v>
      </c>
      <c r="T2" s="72" t="s">
        <v>70</v>
      </c>
      <c r="U2" s="72" t="s">
        <v>76</v>
      </c>
      <c r="V2" s="72" t="s">
        <v>71</v>
      </c>
      <c r="W2" s="72" t="s">
        <v>72</v>
      </c>
      <c r="X2" s="72" t="s">
        <v>73</v>
      </c>
      <c r="Y2" s="72" t="s">
        <v>74</v>
      </c>
      <c r="Z2" s="72" t="s">
        <v>75</v>
      </c>
      <c r="AA2" s="72" t="s">
        <v>308</v>
      </c>
      <c r="AB2" s="72" t="s">
        <v>309</v>
      </c>
      <c r="AC2" s="72" t="s">
        <v>101</v>
      </c>
      <c r="AD2" s="72" t="s">
        <v>103</v>
      </c>
      <c r="AE2" s="72" t="s">
        <v>170</v>
      </c>
      <c r="AF2" s="72" t="s">
        <v>102</v>
      </c>
      <c r="AG2" s="72" t="s">
        <v>169</v>
      </c>
      <c r="AH2" s="158" t="s">
        <v>237</v>
      </c>
      <c r="AI2" s="73" t="str">
        <f>CONCATENATE(Projekteingabe!E94," Sprachgruppe")</f>
        <v>Deutsch Sprachgruppe</v>
      </c>
      <c r="AJ2" s="73" t="str">
        <f>CONCATENATE(Projekteingabe!E96," Sprachgruppe")</f>
        <v>Albanisch Sprachgruppe</v>
      </c>
      <c r="AK2" s="73" t="str">
        <f>CONCATENATE(Projekteingabe!E98," Sprachgruppe")</f>
        <v>Arabisch Sprachgruppe</v>
      </c>
      <c r="AL2" s="73" t="str">
        <f>CONCATENATE(Projekteingabe!E100," Sprachgruppe")</f>
        <v>Bosnisch Sprachgruppe</v>
      </c>
      <c r="AM2" s="73" t="str">
        <f>CONCATENATE(Projekteingabe!E102," Sprachgruppe")</f>
        <v>Darsi/Farsi Sprachgruppe</v>
      </c>
      <c r="AN2" s="73" t="str">
        <f>CONCATENATE(Projekteingabe!E104," Sprachgruppe")</f>
        <v>Englisch Sprachgruppe</v>
      </c>
      <c r="AO2" s="73" t="str">
        <f>CONCATENATE(Projekteingabe!E106," Sprachgruppe")</f>
        <v>Französisch Sprachgruppe</v>
      </c>
      <c r="AP2" s="73" t="str">
        <f>CONCATENATE(Projekteingabe!E108," Sprachgruppe")</f>
        <v>Italienisch Sprachgruppe</v>
      </c>
      <c r="AQ2" s="73" t="str">
        <f>CONCATENATE(Projekteingabe!E110," Sprachgruppe")</f>
        <v>Kurdisch Sprachgruppe</v>
      </c>
      <c r="AR2" s="73" t="str">
        <f>CONCATENATE(Projekteingabe!E112," Sprachgruppe")</f>
        <v>Portugiesisch Sprachgruppe</v>
      </c>
      <c r="AS2" s="73" t="str">
        <f>CONCATENATE(Projekteingabe!E114," Sprachgruppe")</f>
        <v>Russisch Sprachgruppe</v>
      </c>
      <c r="AT2" s="73" t="str">
        <f>CONCATENATE(Projekteingabe!E116," Sprachgruppe")</f>
        <v>Serbisch Sprachgruppe</v>
      </c>
      <c r="AU2" s="73" t="str">
        <f>CONCATENATE(Projekteingabe!E118," Sprachgruppe")</f>
        <v>Spanisch Sprachgruppe</v>
      </c>
      <c r="AV2" s="73" t="str">
        <f>CONCATENATE(Projekteingabe!E120," Sprachgruppe")</f>
        <v>Tamil Sprachgruppe</v>
      </c>
      <c r="AW2" s="73" t="str">
        <f>CONCATENATE(Projekteingabe!E122," Sprachgruppe")</f>
        <v>Tigrinya Sprachgruppe</v>
      </c>
      <c r="AX2" s="73" t="str">
        <f>CONCATENATE(Projekteingabe!E124," Sprachgruppe")</f>
        <v>Türkisch Sprachgruppe</v>
      </c>
      <c r="AY2" s="73" t="str">
        <f>CONCATENATE(Projekteingabe!E126," Sprachgruppe")</f>
        <v>Ukrainisch Sprachgruppe</v>
      </c>
      <c r="AZ2" s="72" t="s">
        <v>194</v>
      </c>
      <c r="BA2" s="73" t="str">
        <f>CONCATENATE(AZ2," Sprachgruppe")</f>
        <v>Andere Sprache 1 Sprachgruppe</v>
      </c>
      <c r="BB2" s="72" t="s">
        <v>239</v>
      </c>
      <c r="BC2" s="72" t="str">
        <f>Projekteingabe!D141</f>
        <v>Flyer/Plakate</v>
      </c>
      <c r="BD2" s="72" t="str">
        <f>Projekteingabe!F141</f>
        <v>Mailversand</v>
      </c>
      <c r="BE2" s="72" t="str">
        <f>Projekteingabe!J141</f>
        <v>Soziale Netzwerke (Facebook, Whatsapp, etc.)</v>
      </c>
      <c r="BF2" s="72" t="s">
        <v>174</v>
      </c>
      <c r="BG2" s="72" t="s">
        <v>173</v>
      </c>
      <c r="BH2" s="72" t="str">
        <f>Projekteingabe!D153</f>
        <v>Interne Befragung mittels Formular</v>
      </c>
      <c r="BI2" s="72" t="s">
        <v>171</v>
      </c>
      <c r="BJ2" s="72" t="s">
        <v>172</v>
      </c>
      <c r="BK2" s="72" t="s">
        <v>216</v>
      </c>
      <c r="BL2" s="72" t="s">
        <v>216</v>
      </c>
      <c r="BM2" s="72" t="s">
        <v>218</v>
      </c>
      <c r="BN2" s="72" t="s">
        <v>218</v>
      </c>
      <c r="BO2" s="72" t="s">
        <v>353</v>
      </c>
      <c r="BP2" s="72" t="s">
        <v>353</v>
      </c>
      <c r="BQ2" s="72" t="s">
        <v>214</v>
      </c>
      <c r="BR2" s="73" t="s">
        <v>214</v>
      </c>
      <c r="BS2" s="72" t="s">
        <v>290</v>
      </c>
      <c r="BT2" s="72" t="s">
        <v>290</v>
      </c>
      <c r="BU2" s="72" t="s">
        <v>291</v>
      </c>
      <c r="BV2" s="72" t="s">
        <v>291</v>
      </c>
      <c r="BW2" s="156" t="str">
        <f>'Infomodule geplant'!C19</f>
        <v>GGG Migration stellt sich vor</v>
      </c>
      <c r="BX2" s="158" t="str">
        <f>'Infomodule geplant'!C20</f>
        <v>Eine Liebe, zwei Kulturen</v>
      </c>
      <c r="BY2" s="158" t="str">
        <f>'Infomodule geplant'!C21</f>
        <v>Schulden? Clever mit wenig Geld umgehen</v>
      </c>
      <c r="BZ2" s="158" t="str">
        <f>'Infomodule geplant'!C22</f>
        <v>STOPP Rassismus</v>
      </c>
      <c r="CA2" s="158" t="str">
        <f>'Infomodule geplant'!C24</f>
        <v>Willkommen im Quartier</v>
      </c>
      <c r="CB2" s="158" t="str">
        <f>'Infomodule geplant'!C25</f>
        <v>Zusammenleben in der Schweiz</v>
      </c>
      <c r="CC2" s="158" t="str">
        <f>'Infomodule geplant'!C26</f>
        <v>Was passiert in Basel mit dem Abfallsack?</v>
      </c>
      <c r="CD2" s="158" t="str">
        <f>'Infomodule geplant'!C27</f>
        <v>Abfall entsorgen – wie und wo?</v>
      </c>
      <c r="CE2" s="158" t="str">
        <f>'Infomodule geplant'!C28</f>
        <v>Strassenverkehr</v>
      </c>
      <c r="CF2" s="158" t="str">
        <f>'Infomodule geplant'!C29</f>
        <v>Mietrecht/Mietvertrag/Schlichtungsverhandlungen</v>
      </c>
      <c r="CG2" s="158" t="str">
        <f>'Infomodule geplant'!C30</f>
        <v>Partizipation durch Freiwilligenarbeit</v>
      </c>
      <c r="CH2" s="158" t="str">
        <f>'Infomodule geplant'!C32</f>
        <v>Deutsch lernen vor dem Kindergarten</v>
      </c>
      <c r="CI2" s="158" t="str">
        <f>'Infomodule geplant'!C33</f>
        <v>Deutsch, Integration, Begegnung</v>
      </c>
      <c r="CJ2" s="158" t="str">
        <f>'Infomodule geplant'!C34</f>
        <v>Deutsch, Integration, Partizipation</v>
      </c>
      <c r="CK2" s="158" t="str">
        <f>'Infomodule geplant'!C36</f>
        <v>Das Basler Schulsystem</v>
      </c>
      <c r="CL2" s="158" t="str">
        <f>'Infomodule geplant'!C37</f>
        <v>Berufsbildung in der Schweiz</v>
      </c>
      <c r="CM2" s="158" t="str">
        <f>'Infomodule geplant'!C38</f>
        <v>RAV, Arbeitslosenkasse und Arbeitsrecht</v>
      </c>
      <c r="CN2" s="158" t="str">
        <f>'Infomodule geplant'!C39</f>
        <v>Sozialversicherungen</v>
      </c>
      <c r="CO2" s="158" t="str">
        <f>'Infomodule geplant'!C41</f>
        <v>Was ist Demokratie?</v>
      </c>
      <c r="CP2" s="158" t="str">
        <f>'Infomodule geplant'!C42</f>
        <v>Ausländer- und Integrationsrecht</v>
      </c>
      <c r="CQ2" s="158" t="str">
        <f>'Infomodule geplant'!C43</f>
        <v>Asylverfahren und Asylrecht</v>
      </c>
      <c r="CR2" s="158" t="str">
        <f>'Infomodule geplant'!C44</f>
        <v>Einbürgerung</v>
      </c>
      <c r="CS2" s="158" t="str">
        <f>'Infomodule geplant'!C45</f>
        <v>Religion und Staat</v>
      </c>
      <c r="CT2" s="158" t="str">
        <f>'Infomodule geplant'!C46</f>
        <v>Jemand ist verstorben – was tun?</v>
      </c>
      <c r="CU2" s="158" t="str">
        <f>'Infomodule geplant'!C47</f>
        <v>Wie die Schweiz entstand</v>
      </c>
      <c r="CV2" s="158" t="str">
        <f>'Infomodule geplant'!C48</f>
        <v>Migrationsgeschichte der Schweiz</v>
      </c>
      <c r="CW2" s="158" t="str">
        <f>'Infomodule geplant'!C50</f>
        <v>Gleichstellung Geschlechter und sex. Orientierungen</v>
      </c>
      <c r="CX2" s="158" t="str">
        <f>'Infomodule geplant'!C51</f>
        <v>Familienplanung</v>
      </c>
      <c r="CY2" s="158" t="str">
        <f>'Infomodule geplant'!C52</f>
        <v>Elternberatung Basel-Stadt</v>
      </c>
      <c r="CZ2" s="158" t="str">
        <f>'Infomodule geplant'!C53</f>
        <v>Elternbildung</v>
      </c>
      <c r="DA2" s="158" t="str">
        <f>'Infomodule geplant'!C54</f>
        <v>Digitale Medien im Familienalltag</v>
      </c>
      <c r="DB2" s="158" t="str">
        <f>'Infomodule geplant'!C55</f>
        <v>Freundschaft – Liebe – Ehe!</v>
      </c>
      <c r="DC2" s="158" t="str">
        <f>'Infomodule geplant'!C56</f>
        <v>Gewalt in Ehe, Partnerschaft und Familie</v>
      </c>
      <c r="DD2" s="158" t="s">
        <v>367</v>
      </c>
      <c r="DE2" s="158" t="str">
        <f>'Infomodule geplant'!C59</f>
        <v>Seelische Belastungen; Trauma?</v>
      </c>
      <c r="DF2" s="158" t="s">
        <v>368</v>
      </c>
      <c r="DG2" s="158" t="s">
        <v>369</v>
      </c>
      <c r="DH2" s="158" t="str">
        <f>'Infomodule geplant'!C62</f>
        <v>Gsünder Basel - Testen Sie ein Angebot!</v>
      </c>
      <c r="DI2" s="158" t="str">
        <f>'Infomodule geplant'!C63</f>
        <v>Sucht und Migration</v>
      </c>
      <c r="DJ2" s="158" t="str">
        <f>'Infomodule geplant'!C64</f>
        <v>Gesundheitswegweiser Schweiz</v>
      </c>
      <c r="DK2" s="158" t="str">
        <f>'Infomodule geplant'!C65</f>
        <v>Pensionierung und Altersvorsorge</v>
      </c>
      <c r="DL2" s="158" t="str">
        <f>'Infomodule geplant'!C66</f>
        <v>Depression und psychische Belastungen</v>
      </c>
      <c r="DM2" s="158" t="str">
        <f>'Infomodule geplant'!C67</f>
        <v>Alzheimer beider Basel</v>
      </c>
      <c r="DN2" s="158" t="str">
        <f>'Infomodule geplant'!C68</f>
        <v>Was ist eine Patientenverfügung?</v>
      </c>
      <c r="DO2" s="158" t="str">
        <f>'Infomodule geplant'!C69</f>
        <v>Als Patient/in im Universitätsspital Basel</v>
      </c>
      <c r="DP2" s="72" t="s">
        <v>79</v>
      </c>
      <c r="DQ2" s="72" t="s">
        <v>80</v>
      </c>
      <c r="DR2" s="72" t="s">
        <v>81</v>
      </c>
      <c r="DS2" s="72" t="s">
        <v>82</v>
      </c>
      <c r="DT2" s="72" t="s">
        <v>83</v>
      </c>
      <c r="DU2" s="72" t="s">
        <v>84</v>
      </c>
      <c r="DV2" s="72" t="s">
        <v>85</v>
      </c>
      <c r="DW2" s="72" t="s">
        <v>86</v>
      </c>
      <c r="DX2" s="72" t="s">
        <v>87</v>
      </c>
      <c r="DY2" s="72" t="s">
        <v>88</v>
      </c>
      <c r="DZ2" s="72" t="s">
        <v>89</v>
      </c>
      <c r="EA2" s="72" t="s">
        <v>90</v>
      </c>
      <c r="EB2" s="72" t="s">
        <v>91</v>
      </c>
      <c r="EC2" s="72" t="s">
        <v>92</v>
      </c>
      <c r="ED2" s="72" t="s">
        <v>93</v>
      </c>
      <c r="EE2" s="72" t="s">
        <v>94</v>
      </c>
      <c r="EF2" s="72" t="s">
        <v>178</v>
      </c>
      <c r="EG2" s="158" t="s">
        <v>179</v>
      </c>
      <c r="EH2" s="158" t="s">
        <v>180</v>
      </c>
      <c r="EI2" s="158" t="s">
        <v>181</v>
      </c>
      <c r="EJ2" s="158" t="s">
        <v>183</v>
      </c>
      <c r="EK2" s="158" t="s">
        <v>182</v>
      </c>
      <c r="EL2" s="158" t="s">
        <v>177</v>
      </c>
    </row>
    <row r="3" spans="1:142" x14ac:dyDescent="0.2">
      <c r="A3" s="74">
        <f>Projekteingabe!N2</f>
        <v>0</v>
      </c>
      <c r="B3" s="74">
        <f>Projekteingabe!F10</f>
        <v>0</v>
      </c>
      <c r="C3" s="74">
        <f>Projekteingabe!F11</f>
        <v>0</v>
      </c>
      <c r="D3" s="77" t="str">
        <f>IF(Projekteingabe!I13="x",1,IF(Projekteingabe!M13="x",0,""))</f>
        <v/>
      </c>
      <c r="E3" s="77" t="str">
        <f>IF(Projekteingabe!M16="x",1,IF(Projekteingabe!I16="x",0,""))</f>
        <v/>
      </c>
      <c r="F3" s="77" t="str">
        <f>IF(Projekteingabe!M18="x",1,IF(Projekteingabe!I18="x",0,""))</f>
        <v/>
      </c>
      <c r="G3" s="77" t="str">
        <f>IF(Projekteingabe!M20="","",Projekteingabe!M20)</f>
        <v/>
      </c>
      <c r="H3" s="76" t="s">
        <v>118</v>
      </c>
      <c r="I3" s="152" t="str">
        <f>IF(Projekteingabe!E25="x",1,IF(Projekteingabe!C25="x",0,""))</f>
        <v/>
      </c>
      <c r="J3" s="76" t="str">
        <f>IF(Projekteingabe!I25="","",Projekteingabe!I25)</f>
        <v/>
      </c>
      <c r="K3" s="76" t="str">
        <f>IF(Projekteingabe!E32="x",Projekteingabe!F32,IF(Projekteingabe!G32="x",Projekteingabe!H32,""))</f>
        <v/>
      </c>
      <c r="L3" s="76" t="str">
        <f>IF(Projekteingabe!G34="","",Projekteingabe!G34)</f>
        <v/>
      </c>
      <c r="M3" s="76" t="str">
        <f>IF(Projekteingabe!M34="","",Projekteingabe!M34)</f>
        <v/>
      </c>
      <c r="N3" s="76" t="str">
        <f>IF(Projekteingabe!I36="","",Projekteingabe!I36)</f>
        <v/>
      </c>
      <c r="O3" s="76" t="str">
        <f>IF(Projekteingabe!G38="","",Projekteingabe!G38)</f>
        <v/>
      </c>
      <c r="P3" s="76" t="str">
        <f>IF(Projekteingabe!K38="","",Projekteingabe!K38)</f>
        <v/>
      </c>
      <c r="Q3" s="76" t="str">
        <f>IF(Projekteingabe!G40="","",Projekteingabe!G40)</f>
        <v/>
      </c>
      <c r="R3" s="76" t="str">
        <f>IF(Projekteingabe!M40="","",Projekteingabe!M40)</f>
        <v/>
      </c>
      <c r="S3" s="76" t="str">
        <f>IF(Projekteingabe!G42="","",Projekteingabe!G42)</f>
        <v/>
      </c>
      <c r="T3" s="76" t="str">
        <f>IF(Projekteingabe!M42="","",Projekteingabe!M42)</f>
        <v/>
      </c>
      <c r="U3" s="76" t="str">
        <f>IF(Projekteingabe!E45="x",Projekteingabe!F45,IF(Projekteingabe!G45="x",Projekteingabe!H45,""))</f>
        <v/>
      </c>
      <c r="V3" s="76" t="str">
        <f>IF(Projekteingabe!G47="","",Projekteingabe!G47)</f>
        <v/>
      </c>
      <c r="W3" s="76" t="str">
        <f>IF(Projekteingabe!M47="","",Projekteingabe!M47)</f>
        <v/>
      </c>
      <c r="X3" s="76" t="str">
        <f>IF(Projekteingabe!G49="","",Projekteingabe!G49)</f>
        <v/>
      </c>
      <c r="Y3" s="76" t="str">
        <f>IF(Projekteingabe!M49="","",Projekteingabe!M49)</f>
        <v/>
      </c>
      <c r="Z3" s="76" t="str">
        <f>IF(Projekteingabe!G51="","",Projekteingabe!G51)</f>
        <v/>
      </c>
      <c r="AA3" s="79" t="str">
        <f>IF(Projekteingabe!C71="","",Projekteingabe!C71)</f>
        <v/>
      </c>
      <c r="AB3" s="79" t="str">
        <f>IF(Projekteingabe!C74="","",Projekteingabe!C74)</f>
        <v/>
      </c>
      <c r="AC3" s="79">
        <f>Projekteingabe!J76</f>
        <v>0</v>
      </c>
      <c r="AD3" s="79">
        <f>Projekteingabe!J79</f>
        <v>0</v>
      </c>
      <c r="AE3" s="79">
        <f>Projekteingabe!P79</f>
        <v>0</v>
      </c>
      <c r="AF3" s="79" t="str">
        <f>Projekteingabe!J81</f>
        <v/>
      </c>
      <c r="AG3" s="79">
        <f>Projekteingabe!P81</f>
        <v>0</v>
      </c>
      <c r="AH3" s="75" t="str">
        <f>IF(Projekteingabe!K85="x",1,IF(Projekteingabe!K88="x",0,""))</f>
        <v/>
      </c>
      <c r="AI3" s="75" t="str">
        <f>IF(Projekteingabe!K94="x",1,"")</f>
        <v/>
      </c>
      <c r="AJ3" s="75" t="str">
        <f>IF(Projekteingabe!K96="x",1,"")</f>
        <v/>
      </c>
      <c r="AK3" s="75" t="str">
        <f>IF(Projekteingabe!K98="x",1,"")</f>
        <v/>
      </c>
      <c r="AL3" s="75" t="str">
        <f>IF(Projekteingabe!K100="x",1,"")</f>
        <v/>
      </c>
      <c r="AM3" s="75" t="str">
        <f>IF(Projekteingabe!K102="x",1,"")</f>
        <v/>
      </c>
      <c r="AN3" s="75" t="str">
        <f>IF(Projekteingabe!K104="x",1,"")</f>
        <v/>
      </c>
      <c r="AO3" s="75" t="str">
        <f>IF(Projekteingabe!K106="x",1,"")</f>
        <v/>
      </c>
      <c r="AP3" s="75" t="str">
        <f>IF(Projekteingabe!K108="x",1,"")</f>
        <v/>
      </c>
      <c r="AQ3" s="75" t="str">
        <f>IF(Projekteingabe!K110="x",1,"")</f>
        <v/>
      </c>
      <c r="AR3" s="75" t="str">
        <f>IF(Projekteingabe!K112="x",1,"")</f>
        <v/>
      </c>
      <c r="AS3" s="75" t="str">
        <f>IF(Projekteingabe!K114="x",1,"")</f>
        <v/>
      </c>
      <c r="AT3" s="75" t="str">
        <f>IF(Projekteingabe!K116="x",1,"")</f>
        <v/>
      </c>
      <c r="AU3" s="75" t="str">
        <f>IF(Projekteingabe!K118="x",1,"")</f>
        <v/>
      </c>
      <c r="AV3" s="75" t="str">
        <f>IF(Projekteingabe!K120="x",1,"")</f>
        <v/>
      </c>
      <c r="AW3" s="75" t="str">
        <f>IF(Projekteingabe!K122="x",1,"")</f>
        <v/>
      </c>
      <c r="AX3" s="75" t="str">
        <f>IF(Projekteingabe!K124="x",1,"")</f>
        <v/>
      </c>
      <c r="AY3" s="75" t="str">
        <f>IF(Projekteingabe!K126="x",1,"")</f>
        <v/>
      </c>
      <c r="AZ3" s="76" t="str">
        <f>IF(Projekteingabe!E128="","",Projekteingabe!E128)</f>
        <v/>
      </c>
      <c r="BA3" s="75" t="str">
        <f>IF(Projekteingabe!K128="x",1,"")</f>
        <v/>
      </c>
      <c r="BB3" s="77" t="str">
        <f>IF(Projekteingabe!C139="x",1,"")</f>
        <v/>
      </c>
      <c r="BC3" s="77" t="str">
        <f>IF(Projekteingabe!C141="x",1,"")</f>
        <v/>
      </c>
      <c r="BD3" s="77" t="str">
        <f>IF(Projekteingabe!E141="x",1,"")</f>
        <v/>
      </c>
      <c r="BE3" s="77" t="str">
        <f>IF(Projekteingabe!I141="x",1,"")</f>
        <v/>
      </c>
      <c r="BF3" s="75" t="str">
        <f>IF(Projekteingabe!C143="x",1,"")</f>
        <v/>
      </c>
      <c r="BG3" s="76" t="str">
        <f>IF(Projekteingabe!E143="","",Projekteingabe!E143)</f>
        <v/>
      </c>
      <c r="BH3" s="77" t="str">
        <f>IF(Projekteingabe!C153="x",1,"")</f>
        <v/>
      </c>
      <c r="BI3" s="77" t="str">
        <f>IF(Projekteingabe!C155="x",1,"")</f>
        <v/>
      </c>
      <c r="BJ3" s="76" t="str">
        <f>IF(BI3=1,Projekteingabe!E155,"")</f>
        <v/>
      </c>
      <c r="BK3" s="77" t="str">
        <f>IF(Projekteingabe!C160="x",1,"")</f>
        <v/>
      </c>
      <c r="BL3" s="76" t="str">
        <f>IF(Projekteingabe!D160="","",Projekteingabe!D160)</f>
        <v/>
      </c>
      <c r="BM3" s="77" t="str">
        <f>IF(Projekteingabe!I160="x",1,"")</f>
        <v/>
      </c>
      <c r="BN3" s="76" t="str">
        <f>IF(Projekteingabe!J160="","",Projekteingabe!J160)</f>
        <v/>
      </c>
      <c r="BO3" s="77" t="str">
        <f>IF(Projekteingabe!C162="x",1,"")</f>
        <v/>
      </c>
      <c r="BP3" s="76" t="str">
        <f>IF(Projekteingabe!D162="","",Projekteingabe!D162)</f>
        <v/>
      </c>
      <c r="BQ3" s="77" t="str">
        <f>IF(Projekteingabe!C164="x",1,"")</f>
        <v/>
      </c>
      <c r="BR3" s="76" t="str">
        <f>IF(Projekteingabe!D164="","",Projekteingabe!D164)</f>
        <v/>
      </c>
      <c r="BS3" s="77" t="str">
        <f>IF(Projekteingabe!C167="x",1,"")</f>
        <v/>
      </c>
      <c r="BT3" s="76" t="str">
        <f>IF(Projekteingabe!E167="","",Projekteingabe!E167)</f>
        <v/>
      </c>
      <c r="BU3" s="77" t="str">
        <f>IF(Projekteingabe!C169="x",1,"")</f>
        <v/>
      </c>
      <c r="BV3" s="76" t="str">
        <f>IF(Projekteingabe!E169="","",Projekteingabe!E169)</f>
        <v/>
      </c>
      <c r="BW3" s="157">
        <f>IF('Infomodule geplant'!B19="x",1,0)</f>
        <v>0</v>
      </c>
      <c r="BX3" s="77">
        <f>IF('Infomodule geplant'!B20="x",1,0)</f>
        <v>0</v>
      </c>
      <c r="BY3" s="77">
        <f>IF('Infomodule geplant'!B21="x",1,0)</f>
        <v>0</v>
      </c>
      <c r="BZ3" s="77">
        <f>IF('Infomodule geplant'!B22="x",1,0)</f>
        <v>0</v>
      </c>
      <c r="CA3" s="77">
        <f>IF('Infomodule geplant'!B24="x",1,0)</f>
        <v>0</v>
      </c>
      <c r="CB3" s="77">
        <f>IF('Infomodule geplant'!B25="x",1,0)</f>
        <v>0</v>
      </c>
      <c r="CC3" s="77">
        <f>IF('Infomodule geplant'!B26="x",1,0)</f>
        <v>0</v>
      </c>
      <c r="CD3" s="77">
        <f>IF('Infomodule geplant'!B27="x",1,0)</f>
        <v>0</v>
      </c>
      <c r="CE3" s="77">
        <f>IF('Infomodule geplant'!B28="x",1,0)</f>
        <v>0</v>
      </c>
      <c r="CF3" s="77">
        <f>IF('Infomodule geplant'!B29="x",1,0)</f>
        <v>0</v>
      </c>
      <c r="CG3" s="77">
        <f>IF('Infomodule geplant'!B30="x",1,0)</f>
        <v>0</v>
      </c>
      <c r="CH3" s="77">
        <f>IF('Infomodule geplant'!B32="x",1,0)</f>
        <v>0</v>
      </c>
      <c r="CI3" s="77">
        <f>IF('Infomodule geplant'!B33="x",1,0)</f>
        <v>0</v>
      </c>
      <c r="CJ3" s="77">
        <f>IF('Infomodule geplant'!B34="x",1,0)</f>
        <v>0</v>
      </c>
      <c r="CK3" s="77">
        <f>IF('Infomodule geplant'!B36="x",1,0)</f>
        <v>0</v>
      </c>
      <c r="CL3" s="77">
        <f>IF('Infomodule geplant'!B37="x",1,0)</f>
        <v>0</v>
      </c>
      <c r="CM3" s="77">
        <f>IF('Infomodule geplant'!B38="x",1,0)</f>
        <v>0</v>
      </c>
      <c r="CN3" s="77">
        <f>IF('Infomodule geplant'!B39="x",1,0)</f>
        <v>0</v>
      </c>
      <c r="CO3" s="77">
        <f>IF('Infomodule geplant'!B41="x",1,0)</f>
        <v>0</v>
      </c>
      <c r="CP3" s="77">
        <f>IF('Infomodule geplant'!B42="x",1,0)</f>
        <v>0</v>
      </c>
      <c r="CQ3" s="77">
        <f>IF('Infomodule geplant'!B43="x",1,0)</f>
        <v>0</v>
      </c>
      <c r="CR3" s="77">
        <f>IF('Infomodule geplant'!B44="x",1,0)</f>
        <v>0</v>
      </c>
      <c r="CS3" s="77">
        <f>IF('Infomodule geplant'!B45="x",1,0)</f>
        <v>0</v>
      </c>
      <c r="CT3" s="77">
        <f>IF('Infomodule geplant'!B46="x",1,0)</f>
        <v>0</v>
      </c>
      <c r="CU3" s="77">
        <f>IF('Infomodule geplant'!B47="x",1,0)</f>
        <v>0</v>
      </c>
      <c r="CV3" s="77">
        <f>IF('Infomodule geplant'!B48="x",1,0)</f>
        <v>0</v>
      </c>
      <c r="CW3" s="77">
        <f>IF('Infomodule geplant'!B50="x",1,0)</f>
        <v>0</v>
      </c>
      <c r="CX3" s="77">
        <f>IF('Infomodule geplant'!B51="x",1,0)</f>
        <v>0</v>
      </c>
      <c r="CY3" s="77">
        <f>IF('Infomodule geplant'!B52="x",1,0)</f>
        <v>0</v>
      </c>
      <c r="CZ3" s="77">
        <f>IF('Infomodule geplant'!B53="x",1,0)</f>
        <v>0</v>
      </c>
      <c r="DA3" s="77">
        <f>IF('Infomodule geplant'!B54="x",1,0)</f>
        <v>0</v>
      </c>
      <c r="DB3" s="77">
        <f>IF('Infomodule geplant'!B55="x",1,0)</f>
        <v>0</v>
      </c>
      <c r="DC3" s="77">
        <f>IF('Infomodule geplant'!B56="x",1,0)</f>
        <v>0</v>
      </c>
      <c r="DD3" s="77">
        <f>IF('Infomodule geplant'!B58="x",1,0)</f>
        <v>0</v>
      </c>
      <c r="DE3" s="77">
        <f>IF('Infomodule geplant'!B59="x",1,0)</f>
        <v>0</v>
      </c>
      <c r="DF3" s="77">
        <f>IF('Infomodule geplant'!B60="x",1,0)</f>
        <v>0</v>
      </c>
      <c r="DG3" s="77">
        <f>IF('Infomodule geplant'!B61="x",1,0)</f>
        <v>0</v>
      </c>
      <c r="DH3" s="77">
        <f>IF('Infomodule geplant'!B62="x",1,0)</f>
        <v>0</v>
      </c>
      <c r="DI3" s="77">
        <f>IF('Infomodule geplant'!B63="x",1,0)</f>
        <v>0</v>
      </c>
      <c r="DJ3" s="77">
        <f>IF('Infomodule geplant'!B64="x",1,0)</f>
        <v>0</v>
      </c>
      <c r="DK3" s="77">
        <f>IF('Infomodule geplant'!B65="x",1,0)</f>
        <v>0</v>
      </c>
      <c r="DL3" s="77">
        <f>IF('Infomodule geplant'!B66="x",1,0)</f>
        <v>0</v>
      </c>
      <c r="DM3" s="77">
        <f>IF('Infomodule geplant'!B67="x",1,0)</f>
        <v>0</v>
      </c>
      <c r="DN3" s="77">
        <f>IF('Infomodule geplant'!B68="x",1,0)</f>
        <v>0</v>
      </c>
      <c r="DO3" s="77">
        <f>IF('Infomodule geplant'!B69="x",1,0)</f>
        <v>0</v>
      </c>
      <c r="DP3" s="77">
        <f>IF('Infomodule geplant'!B71="x",1,0)</f>
        <v>0</v>
      </c>
      <c r="DQ3" s="76" t="str">
        <f>IF(DP3=1,'Infomodule geplant'!C71,"")</f>
        <v/>
      </c>
      <c r="DR3" s="77">
        <f>IF('Infomodule geplant'!B73="x",1,0)</f>
        <v>0</v>
      </c>
      <c r="DS3" s="76" t="str">
        <f>IF(DR3=1,'Infomodule geplant'!C73,"")</f>
        <v/>
      </c>
      <c r="DT3" s="77">
        <f>IF('Infomodule geplant'!B75="x",1,0)</f>
        <v>0</v>
      </c>
      <c r="DU3" s="76" t="str">
        <f>IF(DT3=1,'Infomodule geplant'!C75,"")</f>
        <v/>
      </c>
      <c r="DV3" s="77">
        <f>IF('Infomodule geplant'!B77="x",1,0)</f>
        <v>0</v>
      </c>
      <c r="DW3" s="76" t="str">
        <f>IF(DV3=1,'Infomodule geplant'!C77,"")</f>
        <v/>
      </c>
      <c r="DX3" s="77">
        <f>IF('Infomodule geplant'!B79="x",1,0)</f>
        <v>0</v>
      </c>
      <c r="DY3" s="76" t="str">
        <f>IF(DX3=1,'Infomodule geplant'!C79,"")</f>
        <v/>
      </c>
      <c r="DZ3" s="77">
        <f>IF('Infomodule geplant'!B81="x",1,0)</f>
        <v>0</v>
      </c>
      <c r="EA3" s="76" t="str">
        <f>IF(DZ3=1,'Infomodule geplant'!C81,"")</f>
        <v/>
      </c>
      <c r="EB3" s="77">
        <f>IF('Infomodule geplant'!B83="x",1,0)</f>
        <v>0</v>
      </c>
      <c r="EC3" s="76" t="str">
        <f>IF(EB3=1,'Infomodule geplant'!C83,"")</f>
        <v/>
      </c>
      <c r="ED3" s="77">
        <f>IF('Infomodule geplant'!B85="x",1,0)</f>
        <v>0</v>
      </c>
      <c r="EE3" s="76" t="str">
        <f>IF(ED3=1,'Infomodule geplant'!C85,"")</f>
        <v/>
      </c>
      <c r="EF3" s="155">
        <f>'Infomodule geplant'!E9</f>
        <v>0</v>
      </c>
      <c r="EG3" s="75" t="str">
        <f>IF('Infomodule geplant'!E10=0,"",'Infomodule geplant'!E10)</f>
        <v/>
      </c>
      <c r="EH3" s="75" t="str">
        <f>IF('Infomodule geplant'!E11=0,"",'Infomodule geplant'!E11)</f>
        <v/>
      </c>
      <c r="EI3" s="75" t="str">
        <f>IF('Infomodule geplant'!E12=0,"",'Infomodule geplant'!E12)</f>
        <v/>
      </c>
      <c r="EJ3" s="153" t="str">
        <f>IF(COUNT(EF3,EG3)=2,EG3/EF3,"")</f>
        <v/>
      </c>
      <c r="EK3" s="153" t="str">
        <f>IF('Infomodule geplant'!E13=0,"",'Infomodule geplant'!E13)</f>
        <v/>
      </c>
      <c r="EL3" s="79" t="str">
        <f>Projekteingabe!J81</f>
        <v/>
      </c>
    </row>
    <row r="5" spans="1:142" x14ac:dyDescent="0.2">
      <c r="A5" s="1" t="s">
        <v>362</v>
      </c>
      <c r="C5" s="1"/>
      <c r="AS5" s="165"/>
      <c r="AY5" s="165"/>
      <c r="BW5" s="223"/>
      <c r="BX5" s="1" t="s">
        <v>363</v>
      </c>
      <c r="BY5" s="165"/>
    </row>
    <row r="6" spans="1:142" x14ac:dyDescent="0.2">
      <c r="A6" s="165"/>
      <c r="B6" s="188"/>
      <c r="BW6" s="225"/>
      <c r="BX6" s="1" t="s">
        <v>364</v>
      </c>
    </row>
    <row r="7" spans="1:142" x14ac:dyDescent="0.2">
      <c r="A7" s="165"/>
      <c r="B7" s="165"/>
      <c r="BW7" s="226"/>
      <c r="BX7" s="1" t="s">
        <v>365</v>
      </c>
    </row>
    <row r="8" spans="1:142" x14ac:dyDescent="0.2">
      <c r="A8" s="165" t="s">
        <v>348</v>
      </c>
      <c r="B8" s="188"/>
    </row>
    <row r="9" spans="1:142" x14ac:dyDescent="0.2">
      <c r="A9" s="223"/>
      <c r="B9" s="1" t="s">
        <v>363</v>
      </c>
    </row>
    <row r="10" spans="1:142" x14ac:dyDescent="0.2">
      <c r="A10" s="225"/>
      <c r="B10" s="1" t="s">
        <v>364</v>
      </c>
      <c r="BW10" s="154"/>
      <c r="BX10" s="154"/>
      <c r="BY10" s="154"/>
      <c r="BZ10" s="154"/>
      <c r="CA10" s="154"/>
      <c r="CB10" s="154"/>
      <c r="CC10" s="154"/>
    </row>
    <row r="11" spans="1:142" x14ac:dyDescent="0.2">
      <c r="A11" s="226"/>
      <c r="B11" s="1" t="s">
        <v>365</v>
      </c>
      <c r="BW11" s="154"/>
      <c r="BX11" s="154"/>
      <c r="BY11" s="154"/>
      <c r="BZ11" s="154"/>
      <c r="CA11" s="154"/>
      <c r="CB11" s="154"/>
      <c r="CC11" s="154"/>
    </row>
    <row r="12" spans="1:142" x14ac:dyDescent="0.2">
      <c r="BW12" s="154"/>
      <c r="BX12" s="154"/>
      <c r="BY12" s="154"/>
      <c r="BZ12" s="154"/>
      <c r="CA12" s="154"/>
      <c r="CB12" s="154"/>
      <c r="CC12" s="154"/>
    </row>
    <row r="13" spans="1:142" x14ac:dyDescent="0.2">
      <c r="BW13" s="154"/>
      <c r="BX13" s="154"/>
      <c r="BY13" s="154"/>
      <c r="BZ13" s="154"/>
      <c r="CA13" s="154"/>
      <c r="CB13" s="154"/>
      <c r="CC13" s="154"/>
    </row>
    <row r="14" spans="1:142" x14ac:dyDescent="0.2">
      <c r="BW14" s="154"/>
      <c r="BX14" s="154"/>
      <c r="BY14" s="154"/>
      <c r="BZ14" s="154"/>
      <c r="CA14" s="154"/>
      <c r="CB14" s="154"/>
      <c r="CC14" s="154"/>
    </row>
    <row r="15" spans="1:142" x14ac:dyDescent="0.2">
      <c r="BW15" s="154"/>
      <c r="BX15" s="154"/>
      <c r="BY15" s="154"/>
      <c r="BZ15" s="154"/>
      <c r="CA15" s="154"/>
      <c r="CB15" s="154"/>
      <c r="CC15" s="154"/>
    </row>
    <row r="16" spans="1:142" x14ac:dyDescent="0.2">
      <c r="BW16" s="154"/>
      <c r="BX16" s="154"/>
      <c r="BY16" s="154"/>
      <c r="BZ16" s="154"/>
      <c r="CA16" s="154"/>
      <c r="CB16" s="154"/>
      <c r="CC16" s="154"/>
    </row>
    <row r="17" spans="75:81" x14ac:dyDescent="0.2">
      <c r="BW17" s="154"/>
      <c r="BX17" s="154"/>
      <c r="BY17" s="154"/>
      <c r="BZ17" s="154"/>
      <c r="CA17" s="154"/>
      <c r="CB17" s="154"/>
      <c r="CC17" s="154"/>
    </row>
    <row r="18" spans="75:81" x14ac:dyDescent="0.2">
      <c r="BW18" s="154"/>
      <c r="BX18" s="154"/>
      <c r="BY18" s="154"/>
      <c r="BZ18" s="154"/>
      <c r="CA18" s="154"/>
      <c r="CB18" s="154"/>
      <c r="CC18" s="154"/>
    </row>
    <row r="19" spans="75:81" x14ac:dyDescent="0.2">
      <c r="BW19" s="154"/>
      <c r="BX19" s="154"/>
      <c r="BY19" s="154"/>
      <c r="BZ19" s="154"/>
      <c r="CA19" s="154"/>
      <c r="CB19" s="154"/>
      <c r="CC19" s="154"/>
    </row>
    <row r="20" spans="75:81" x14ac:dyDescent="0.2">
      <c r="BW20" s="154"/>
      <c r="BX20" s="154"/>
      <c r="BY20" s="154"/>
      <c r="BZ20" s="154"/>
      <c r="CA20" s="154"/>
      <c r="CB20" s="154"/>
      <c r="CC20" s="154"/>
    </row>
    <row r="21" spans="75:81" x14ac:dyDescent="0.2">
      <c r="BW21" s="154"/>
      <c r="BX21" s="154"/>
      <c r="BY21" s="154"/>
      <c r="BZ21" s="154"/>
      <c r="CA21" s="154"/>
      <c r="CB21" s="154"/>
      <c r="CC21" s="154"/>
    </row>
    <row r="22" spans="75:81" x14ac:dyDescent="0.2">
      <c r="BW22" s="154"/>
      <c r="BX22" s="154"/>
      <c r="BY22" s="154"/>
      <c r="BZ22" s="154"/>
      <c r="CA22" s="154"/>
      <c r="CB22" s="154"/>
      <c r="CC22" s="154"/>
    </row>
    <row r="23" spans="75:81" x14ac:dyDescent="0.2">
      <c r="BW23" s="154"/>
      <c r="BX23" s="154"/>
      <c r="BY23" s="154"/>
      <c r="BZ23" s="154"/>
      <c r="CA23" s="154"/>
      <c r="CB23" s="154"/>
      <c r="CC23" s="154"/>
    </row>
    <row r="24" spans="75:81" x14ac:dyDescent="0.2">
      <c r="BW24" s="154"/>
      <c r="BX24" s="154"/>
      <c r="BY24" s="154"/>
      <c r="BZ24" s="154"/>
      <c r="CA24" s="154"/>
      <c r="CB24" s="154"/>
      <c r="CC24" s="154"/>
    </row>
    <row r="25" spans="75:81" x14ac:dyDescent="0.2">
      <c r="BW25" s="154"/>
      <c r="BX25" s="154"/>
      <c r="BY25" s="154"/>
      <c r="BZ25" s="154"/>
      <c r="CA25" s="154"/>
      <c r="CB25" s="154"/>
      <c r="CC25" s="154"/>
    </row>
    <row r="26" spans="75:81" x14ac:dyDescent="0.2">
      <c r="BW26" s="154"/>
      <c r="BX26" s="154"/>
      <c r="BY26" s="154"/>
      <c r="BZ26" s="154"/>
      <c r="CA26" s="154"/>
      <c r="CB26" s="154"/>
      <c r="CC26" s="154"/>
    </row>
    <row r="27" spans="75:81" x14ac:dyDescent="0.2">
      <c r="BW27" s="154"/>
      <c r="BX27" s="154"/>
      <c r="BY27" s="154"/>
      <c r="BZ27" s="154"/>
      <c r="CA27" s="154"/>
      <c r="CB27" s="154"/>
      <c r="CC27" s="154"/>
    </row>
    <row r="28" spans="75:81" x14ac:dyDescent="0.2">
      <c r="BW28" s="154"/>
      <c r="BX28" s="154"/>
      <c r="BY28" s="154"/>
      <c r="BZ28" s="154"/>
      <c r="CA28" s="154"/>
      <c r="CB28" s="154"/>
      <c r="CC28" s="154"/>
    </row>
    <row r="29" spans="75:81" x14ac:dyDescent="0.2">
      <c r="BW29" s="154"/>
      <c r="BX29" s="154"/>
      <c r="BY29" s="154"/>
      <c r="BZ29" s="154"/>
      <c r="CA29" s="154"/>
      <c r="CB29" s="154"/>
      <c r="CC29" s="154"/>
    </row>
    <row r="30" spans="75:81" x14ac:dyDescent="0.2">
      <c r="BW30" s="154"/>
      <c r="BX30" s="154"/>
      <c r="BY30" s="154"/>
      <c r="BZ30" s="154"/>
      <c r="CA30" s="154"/>
      <c r="CB30" s="154"/>
      <c r="CC30" s="154"/>
    </row>
    <row r="31" spans="75:81" x14ac:dyDescent="0.2">
      <c r="BW31" s="154"/>
      <c r="BX31" s="154"/>
      <c r="BY31" s="154"/>
      <c r="BZ31" s="154"/>
      <c r="CA31" s="154"/>
      <c r="CB31" s="154"/>
      <c r="CC31" s="154"/>
    </row>
    <row r="32" spans="75:81" x14ac:dyDescent="0.2">
      <c r="BW32" s="154"/>
      <c r="BX32" s="154"/>
      <c r="BY32" s="154"/>
      <c r="BZ32" s="154"/>
      <c r="CA32" s="154"/>
      <c r="CB32" s="154"/>
      <c r="CC32" s="154"/>
    </row>
    <row r="33" spans="75:81" x14ac:dyDescent="0.2">
      <c r="BW33" s="154"/>
      <c r="BX33" s="154"/>
      <c r="BY33" s="154"/>
      <c r="BZ33" s="154"/>
      <c r="CA33" s="154"/>
      <c r="CB33" s="154"/>
      <c r="CC33" s="154"/>
    </row>
    <row r="34" spans="75:81" x14ac:dyDescent="0.2">
      <c r="BW34" s="154"/>
      <c r="BX34" s="154"/>
      <c r="BY34" s="154"/>
      <c r="BZ34" s="154"/>
      <c r="CA34" s="154"/>
      <c r="CB34" s="154"/>
      <c r="CC34" s="154"/>
    </row>
    <row r="35" spans="75:81" x14ac:dyDescent="0.2">
      <c r="BW35" s="154"/>
      <c r="BX35" s="154"/>
      <c r="BY35" s="154"/>
      <c r="BZ35" s="154"/>
      <c r="CA35" s="154"/>
      <c r="CB35" s="154"/>
      <c r="CC35" s="154"/>
    </row>
    <row r="36" spans="75:81" x14ac:dyDescent="0.2">
      <c r="BW36" s="154"/>
      <c r="BX36" s="154"/>
      <c r="BY36" s="154"/>
      <c r="BZ36" s="154"/>
      <c r="CA36" s="154"/>
      <c r="CB36" s="154"/>
      <c r="CC36" s="154"/>
    </row>
    <row r="37" spans="75:81" x14ac:dyDescent="0.2">
      <c r="BW37" s="154"/>
      <c r="BX37" s="154"/>
      <c r="BY37" s="154"/>
      <c r="BZ37" s="154"/>
      <c r="CA37" s="154"/>
      <c r="CB37" s="154"/>
      <c r="CC37" s="154"/>
    </row>
    <row r="38" spans="75:81" x14ac:dyDescent="0.2">
      <c r="BW38" s="154"/>
      <c r="BX38" s="154"/>
      <c r="BY38" s="154"/>
      <c r="BZ38" s="154"/>
      <c r="CA38" s="154"/>
      <c r="CB38" s="154"/>
      <c r="CC38" s="154"/>
    </row>
    <row r="39" spans="75:81" x14ac:dyDescent="0.2">
      <c r="BW39" s="154"/>
      <c r="BX39" s="154"/>
      <c r="BY39" s="154"/>
      <c r="BZ39" s="154"/>
      <c r="CA39" s="154"/>
      <c r="CB39" s="154"/>
      <c r="CC39" s="154"/>
    </row>
    <row r="40" spans="75:81" x14ac:dyDescent="0.2">
      <c r="BW40" s="154"/>
      <c r="BX40" s="154"/>
      <c r="BY40" s="154"/>
      <c r="BZ40" s="154"/>
      <c r="CA40" s="154"/>
      <c r="CB40" s="154"/>
      <c r="CC40" s="154"/>
    </row>
    <row r="41" spans="75:81" x14ac:dyDescent="0.2">
      <c r="BW41" s="154"/>
      <c r="BX41" s="154"/>
      <c r="BY41" s="154"/>
      <c r="BZ41" s="154"/>
      <c r="CA41" s="154"/>
      <c r="CB41" s="154"/>
      <c r="CC41" s="154"/>
    </row>
    <row r="42" spans="75:81" x14ac:dyDescent="0.2">
      <c r="BW42" s="154"/>
      <c r="BX42" s="154"/>
      <c r="BY42" s="154"/>
      <c r="BZ42" s="154"/>
      <c r="CA42" s="154"/>
      <c r="CB42" s="154"/>
      <c r="CC42" s="154"/>
    </row>
    <row r="43" spans="75:81" x14ac:dyDescent="0.2">
      <c r="BW43" s="154"/>
      <c r="BX43" s="154"/>
      <c r="BY43" s="154"/>
      <c r="BZ43" s="154"/>
      <c r="CA43" s="154"/>
      <c r="CB43" s="154"/>
      <c r="CC43" s="154"/>
    </row>
    <row r="44" spans="75:81" x14ac:dyDescent="0.2">
      <c r="BW44" s="154"/>
      <c r="BX44" s="154"/>
      <c r="BY44" s="154"/>
      <c r="BZ44" s="154"/>
      <c r="CA44" s="154"/>
      <c r="CB44" s="154"/>
      <c r="CC44" s="154"/>
    </row>
    <row r="45" spans="75:81" x14ac:dyDescent="0.2">
      <c r="BW45" s="154"/>
      <c r="BX45" s="154"/>
      <c r="BY45" s="154"/>
      <c r="BZ45" s="154"/>
      <c r="CA45" s="154"/>
      <c r="CB45" s="154"/>
      <c r="CC45" s="154"/>
    </row>
    <row r="46" spans="75:81" x14ac:dyDescent="0.2">
      <c r="BW46" s="154"/>
      <c r="BX46" s="154"/>
      <c r="BY46" s="154"/>
      <c r="BZ46" s="154"/>
      <c r="CA46" s="154"/>
      <c r="CB46" s="154"/>
      <c r="CC46" s="154"/>
    </row>
    <row r="47" spans="75:81" x14ac:dyDescent="0.2">
      <c r="BW47" s="154"/>
      <c r="BX47" s="154"/>
      <c r="BY47" s="154"/>
      <c r="BZ47" s="154"/>
      <c r="CA47" s="154"/>
      <c r="CB47" s="154"/>
      <c r="CC47" s="154"/>
    </row>
    <row r="48" spans="75:81" x14ac:dyDescent="0.2">
      <c r="BW48" s="154"/>
      <c r="BX48" s="154"/>
      <c r="BY48" s="154"/>
      <c r="BZ48" s="154"/>
      <c r="CA48" s="154"/>
      <c r="CB48" s="154"/>
      <c r="CC48" s="154"/>
    </row>
    <row r="49" spans="75:81" x14ac:dyDescent="0.2">
      <c r="BW49" s="154"/>
      <c r="BX49" s="154"/>
      <c r="BY49" s="154"/>
      <c r="BZ49" s="154"/>
      <c r="CA49" s="154"/>
      <c r="CB49" s="154"/>
      <c r="CC49" s="154"/>
    </row>
    <row r="50" spans="75:81" x14ac:dyDescent="0.2">
      <c r="BW50" s="154"/>
      <c r="BX50" s="154"/>
      <c r="BY50" s="154"/>
      <c r="BZ50" s="154"/>
      <c r="CA50" s="154"/>
      <c r="CB50" s="154"/>
      <c r="CC50" s="154"/>
    </row>
    <row r="51" spans="75:81" x14ac:dyDescent="0.2">
      <c r="BW51" s="154"/>
      <c r="BX51" s="154"/>
      <c r="BY51" s="154"/>
      <c r="BZ51" s="154"/>
      <c r="CA51" s="154"/>
      <c r="CB51" s="154"/>
      <c r="CC51" s="154"/>
    </row>
    <row r="52" spans="75:81" x14ac:dyDescent="0.2">
      <c r="BW52" s="154"/>
      <c r="BX52" s="154"/>
      <c r="BY52" s="154"/>
      <c r="BZ52" s="154"/>
      <c r="CA52" s="154"/>
      <c r="CB52" s="154"/>
      <c r="CC52" s="154"/>
    </row>
    <row r="53" spans="75:81" x14ac:dyDescent="0.2">
      <c r="BW53" s="154"/>
      <c r="BX53" s="154"/>
      <c r="BY53" s="154"/>
      <c r="BZ53" s="154"/>
      <c r="CA53" s="154"/>
    </row>
  </sheetData>
  <sheetProtection algorithmName="SHA-512" hashValue="Lx7zJve96+k6cIFNbaj1zvlfKP2kmQW1dbuLCbyfHtsqZpEP8hjfZjssykS8xDG9wy98kqpPa6jrUB0zkGM+UA==" saltValue="ImH37s1ZT9Kjo6fDQs5izA==" spinCount="100000" sheet="1" objects="1" scenarios="1"/>
  <phoneticPr fontId="0" type="noConversion"/>
  <pageMargins left="0.7" right="0.7" top="0.78740157499999996" bottom="0.78740157499999996"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6015E-DAFD-4A01-BBCE-86E9DA9D6156}">
  <sheetPr codeName="Tabelle5">
    <tabColor rgb="FFFFC000"/>
    <pageSetUpPr fitToPage="1"/>
  </sheetPr>
  <dimension ref="A1:AE234"/>
  <sheetViews>
    <sheetView zoomScaleNormal="100" zoomScaleSheetLayoutView="80" zoomScalePageLayoutView="80" workbookViewId="0"/>
  </sheetViews>
  <sheetFormatPr baseColWidth="10" defaultRowHeight="12.75" x14ac:dyDescent="0.2"/>
  <cols>
    <col min="1" max="1" width="7.85546875" style="2" customWidth="1"/>
    <col min="2" max="3" width="2.85546875" style="2" customWidth="1"/>
    <col min="4" max="4" width="20.85546875" style="2" customWidth="1"/>
    <col min="5" max="5" width="2.85546875" style="2" customWidth="1"/>
    <col min="6" max="6" width="9" style="2" customWidth="1"/>
    <col min="7" max="7" width="2.85546875" style="2" customWidth="1"/>
    <col min="8" max="8" width="9" style="2" customWidth="1"/>
    <col min="9" max="9" width="2.85546875" style="2" customWidth="1"/>
    <col min="10" max="10" width="9" style="2" customWidth="1"/>
    <col min="11" max="11" width="2.85546875" style="2" customWidth="1"/>
    <col min="12" max="12" width="9" style="2" customWidth="1"/>
    <col min="13" max="13" width="2.85546875" style="2" customWidth="1"/>
    <col min="14" max="14" width="9" style="2" customWidth="1"/>
    <col min="15" max="15" width="2.85546875" style="2" customWidth="1"/>
    <col min="16" max="16" width="9" style="2" customWidth="1"/>
    <col min="17" max="17" width="2.85546875" style="2" customWidth="1"/>
    <col min="18" max="29" width="11.42578125" style="2"/>
    <col min="30" max="30" width="19" style="2" customWidth="1"/>
    <col min="31" max="16384" width="11.42578125" style="2"/>
  </cols>
  <sheetData>
    <row r="1" spans="1:18" ht="12" customHeight="1" x14ac:dyDescent="0.2">
      <c r="I1" s="14"/>
      <c r="J1" s="14"/>
      <c r="L1" s="14"/>
      <c r="M1" s="14"/>
      <c r="N1" s="15"/>
      <c r="P1" s="15"/>
    </row>
    <row r="2" spans="1:18" ht="17.25" customHeight="1" x14ac:dyDescent="0.2">
      <c r="B2" s="11" t="s">
        <v>41</v>
      </c>
      <c r="I2" s="14"/>
      <c r="J2" s="14"/>
      <c r="L2" s="14"/>
      <c r="M2" s="14"/>
      <c r="N2" s="350" t="str">
        <f>IF(Projekteingabe!N2="","",Projekteingabe!N2)</f>
        <v/>
      </c>
      <c r="O2" s="351" t="str">
        <f>IF(Projekteingabe!O2="","",Projekteingabe!O2)</f>
        <v/>
      </c>
      <c r="P2" s="352" t="str">
        <f>IF(Projekteingabe!P2="","",Projekteingabe!P2)</f>
        <v/>
      </c>
    </row>
    <row r="3" spans="1:18" ht="24" customHeight="1" x14ac:dyDescent="0.2">
      <c r="B3" s="47" t="s">
        <v>321</v>
      </c>
      <c r="I3" s="14"/>
      <c r="J3" s="14"/>
      <c r="L3" s="14"/>
      <c r="M3" s="14"/>
      <c r="N3" s="15"/>
      <c r="P3" s="15"/>
    </row>
    <row r="4" spans="1:18" ht="21" customHeight="1" x14ac:dyDescent="0.2">
      <c r="A4" s="46" t="s">
        <v>42</v>
      </c>
      <c r="B4" s="12" t="s">
        <v>320</v>
      </c>
      <c r="G4" s="14"/>
      <c r="H4" s="14"/>
      <c r="J4" s="14"/>
      <c r="K4" s="14"/>
      <c r="L4" s="15"/>
      <c r="N4" s="15"/>
    </row>
    <row r="5" spans="1:18" ht="12" customHeight="1" x14ac:dyDescent="0.2">
      <c r="I5" s="3"/>
      <c r="J5" s="3"/>
      <c r="L5" s="3"/>
      <c r="M5" s="3"/>
    </row>
    <row r="6" spans="1:18" ht="26.25" customHeight="1" x14ac:dyDescent="0.2">
      <c r="B6" s="28"/>
      <c r="C6" s="285" t="s">
        <v>370</v>
      </c>
      <c r="D6" s="252"/>
      <c r="E6" s="252"/>
      <c r="F6" s="252"/>
      <c r="G6" s="252"/>
      <c r="H6" s="252"/>
      <c r="I6" s="252"/>
      <c r="J6" s="252"/>
      <c r="K6" s="252"/>
      <c r="L6" s="252"/>
      <c r="M6" s="252"/>
      <c r="N6" s="252"/>
      <c r="O6" s="252"/>
      <c r="P6" s="252"/>
      <c r="Q6" s="20"/>
    </row>
    <row r="7" spans="1:18" s="3" customFormat="1" ht="19.5" customHeight="1" x14ac:dyDescent="0.2">
      <c r="B7" s="35"/>
      <c r="C7" s="286" t="s">
        <v>114</v>
      </c>
      <c r="D7" s="353"/>
      <c r="E7" s="353"/>
      <c r="F7" s="353"/>
      <c r="G7" s="353"/>
      <c r="H7" s="353"/>
      <c r="I7" s="353"/>
      <c r="J7" s="353"/>
      <c r="K7" s="353"/>
      <c r="L7" s="353"/>
      <c r="M7" s="353"/>
      <c r="N7" s="353"/>
      <c r="O7" s="353"/>
      <c r="P7" s="353"/>
      <c r="Q7" s="32"/>
    </row>
    <row r="8" spans="1:18" s="3" customFormat="1" ht="15" customHeight="1" x14ac:dyDescent="0.2">
      <c r="B8" s="24"/>
      <c r="C8" s="262" t="s">
        <v>313</v>
      </c>
      <c r="D8" s="353"/>
      <c r="E8" s="353"/>
      <c r="F8" s="353"/>
      <c r="G8" s="353"/>
      <c r="H8" s="353"/>
      <c r="I8" s="353"/>
      <c r="J8" s="353"/>
      <c r="K8" s="353"/>
      <c r="L8" s="353"/>
      <c r="M8" s="353"/>
      <c r="N8" s="353"/>
      <c r="O8" s="353"/>
      <c r="P8" s="353"/>
      <c r="Q8" s="32"/>
    </row>
    <row r="9" spans="1:18" ht="15" customHeight="1" x14ac:dyDescent="0.2">
      <c r="B9" s="22"/>
      <c r="C9" s="6"/>
      <c r="D9" s="7"/>
      <c r="E9" s="6"/>
      <c r="F9" s="6"/>
      <c r="G9" s="6"/>
      <c r="H9" s="6"/>
      <c r="I9" s="6"/>
      <c r="J9" s="6"/>
      <c r="Q9" s="21"/>
    </row>
    <row r="10" spans="1:18" ht="15" customHeight="1" x14ac:dyDescent="0.2">
      <c r="B10" s="23"/>
      <c r="C10" s="262" t="s">
        <v>5</v>
      </c>
      <c r="D10" s="354"/>
      <c r="E10" s="353"/>
      <c r="F10" s="355" t="str">
        <f>IF(Projekteingabe!F10="","",Projekteingabe!F10)</f>
        <v/>
      </c>
      <c r="G10" s="356"/>
      <c r="H10" s="356"/>
      <c r="I10" s="356"/>
      <c r="J10" s="356"/>
      <c r="K10" s="356"/>
      <c r="L10" s="356"/>
      <c r="M10" s="356"/>
      <c r="N10" s="356"/>
      <c r="O10" s="356"/>
      <c r="P10" s="357"/>
      <c r="Q10" s="21"/>
    </row>
    <row r="11" spans="1:18" ht="15" customHeight="1" x14ac:dyDescent="0.2">
      <c r="B11" s="23"/>
      <c r="C11" s="262" t="s">
        <v>339</v>
      </c>
      <c r="D11" s="354"/>
      <c r="E11" s="353"/>
      <c r="F11" s="355" t="str">
        <f>IF(Projekteingabe!F11="","",Projekteingabe!F11)</f>
        <v/>
      </c>
      <c r="G11" s="356"/>
      <c r="H11" s="356"/>
      <c r="I11" s="356"/>
      <c r="J11" s="356"/>
      <c r="K11" s="356"/>
      <c r="L11" s="356"/>
      <c r="M11" s="356"/>
      <c r="N11" s="356"/>
      <c r="O11" s="356"/>
      <c r="P11" s="357"/>
      <c r="Q11" s="21"/>
    </row>
    <row r="12" spans="1:18" ht="15" customHeight="1" x14ac:dyDescent="0.2">
      <c r="B12" s="23"/>
      <c r="C12" s="8"/>
      <c r="D12" s="6"/>
      <c r="E12" s="8"/>
      <c r="Q12" s="21"/>
    </row>
    <row r="13" spans="1:18" ht="15" customHeight="1" x14ac:dyDescent="0.2">
      <c r="B13" s="23"/>
      <c r="C13" s="8" t="s">
        <v>141</v>
      </c>
      <c r="D13" s="6"/>
      <c r="E13" s="8"/>
      <c r="G13" s="8"/>
      <c r="I13" s="133" t="str">
        <f>IF(Projekteingabe!I13="","",Projekteingabe!I13)</f>
        <v/>
      </c>
      <c r="J13" s="37" t="s">
        <v>3</v>
      </c>
      <c r="K13" s="8"/>
      <c r="L13" s="8"/>
      <c r="M13" s="133" t="str">
        <f>IF(Projekteingabe!M13="","",Projekteingabe!M13)</f>
        <v/>
      </c>
      <c r="N13" s="37" t="s">
        <v>8</v>
      </c>
      <c r="O13" s="8"/>
      <c r="P13" s="8"/>
      <c r="Q13" s="21"/>
      <c r="R13" s="147" t="str">
        <f>IF(COUNTIF(I13:M13,"x")&gt;1,"Entweder oder!","")</f>
        <v/>
      </c>
    </row>
    <row r="14" spans="1:18" ht="7.5" customHeight="1" x14ac:dyDescent="0.2">
      <c r="B14" s="23"/>
      <c r="C14" s="8"/>
      <c r="D14" s="191"/>
      <c r="E14" s="191"/>
      <c r="F14" s="191"/>
      <c r="G14" s="191"/>
      <c r="H14" s="191"/>
      <c r="L14" s="191"/>
      <c r="Q14" s="21"/>
    </row>
    <row r="15" spans="1:18" ht="11.45" customHeight="1" x14ac:dyDescent="0.2">
      <c r="B15" s="23"/>
      <c r="C15" s="8" t="s">
        <v>277</v>
      </c>
      <c r="D15" s="191"/>
      <c r="E15" s="191"/>
      <c r="F15" s="191"/>
      <c r="G15" s="191"/>
      <c r="H15" s="191"/>
      <c r="L15" s="191"/>
      <c r="Q15" s="21"/>
    </row>
    <row r="16" spans="1:18" ht="15" customHeight="1" x14ac:dyDescent="0.2">
      <c r="B16" s="23"/>
      <c r="C16" s="3" t="s">
        <v>276</v>
      </c>
      <c r="I16" s="133" t="str">
        <f>IF(Projekteingabe!I16="","",Projekteingabe!I16)</f>
        <v/>
      </c>
      <c r="J16" s="37" t="s">
        <v>2</v>
      </c>
      <c r="M16" s="133" t="str">
        <f>IF(Projekteingabe!M16="","",Projekteingabe!M16)</f>
        <v xml:space="preserve"> </v>
      </c>
      <c r="N16" s="37" t="s">
        <v>1</v>
      </c>
      <c r="Q16" s="21"/>
      <c r="R16" s="137" t="str">
        <f>IF(COUNTIF(I16:M16,"x")&gt;1,"Entweder oder!","")</f>
        <v/>
      </c>
    </row>
    <row r="17" spans="2:25" ht="7.5" customHeight="1" x14ac:dyDescent="0.2">
      <c r="B17" s="23"/>
      <c r="Q17" s="21"/>
    </row>
    <row r="18" spans="2:25" ht="15" customHeight="1" x14ac:dyDescent="0.2">
      <c r="B18" s="23"/>
      <c r="C18" s="162" t="s">
        <v>249</v>
      </c>
      <c r="D18" s="136"/>
      <c r="E18" s="136"/>
      <c r="F18" s="136"/>
      <c r="G18" s="135"/>
      <c r="I18" s="133" t="str">
        <f>IF(Projekteingabe!I18="","",Projekteingabe!I18)</f>
        <v xml:space="preserve"> </v>
      </c>
      <c r="J18" s="37" t="s">
        <v>2</v>
      </c>
      <c r="M18" s="133" t="str">
        <f>IF(Projekteingabe!M18="","",Projekteingabe!M18)</f>
        <v/>
      </c>
      <c r="N18" s="37" t="s">
        <v>1</v>
      </c>
      <c r="Q18" s="21"/>
    </row>
    <row r="19" spans="2:25" ht="7.5" customHeight="1" x14ac:dyDescent="0.2">
      <c r="B19" s="23"/>
      <c r="Q19" s="21"/>
    </row>
    <row r="20" spans="2:25" ht="7.5" customHeight="1" x14ac:dyDescent="0.2">
      <c r="B20" s="23"/>
      <c r="Q20" s="21"/>
    </row>
    <row r="21" spans="2:25" ht="15" customHeight="1" x14ac:dyDescent="0.2">
      <c r="B21" s="23"/>
      <c r="C21" s="8"/>
      <c r="D21" s="113"/>
      <c r="E21" s="113"/>
      <c r="F21" s="113"/>
      <c r="G21" s="113"/>
      <c r="H21" s="113"/>
      <c r="I21" s="222" t="s">
        <v>157</v>
      </c>
      <c r="J21" s="222"/>
      <c r="K21" s="222"/>
      <c r="L21" s="222"/>
      <c r="M21" s="359" t="str">
        <f>IF(Projekteingabe!M20="","",Projekteingabe!M20)</f>
        <v/>
      </c>
      <c r="N21" s="360"/>
      <c r="Q21" s="21"/>
      <c r="R21" s="147" t="str">
        <f>IF(M18="x",IF(M21="","Anz. fehlt!",""),"")</f>
        <v/>
      </c>
    </row>
    <row r="22" spans="2:25" ht="7.5" customHeight="1" x14ac:dyDescent="0.2">
      <c r="B22" s="25"/>
      <c r="C22" s="26"/>
      <c r="D22" s="26"/>
      <c r="E22" s="26"/>
      <c r="F22" s="26"/>
      <c r="G22" s="26"/>
      <c r="H22" s="26"/>
      <c r="I22" s="26"/>
      <c r="J22" s="26"/>
      <c r="K22" s="26"/>
      <c r="L22" s="26"/>
      <c r="M22" s="26"/>
      <c r="N22" s="26"/>
      <c r="O22" s="26"/>
      <c r="P22" s="26"/>
      <c r="Q22" s="27"/>
    </row>
    <row r="23" spans="2:25" ht="15" customHeight="1" x14ac:dyDescent="0.2">
      <c r="B23" s="6"/>
      <c r="C23" s="6"/>
      <c r="D23" s="6"/>
      <c r="E23" s="6"/>
      <c r="F23" s="6"/>
      <c r="G23" s="6"/>
      <c r="H23" s="6"/>
      <c r="I23" s="6"/>
      <c r="J23" s="6"/>
      <c r="K23" s="6"/>
      <c r="L23" s="6"/>
      <c r="M23" s="6"/>
      <c r="N23" s="6"/>
      <c r="O23" s="6"/>
      <c r="P23" s="6"/>
      <c r="Q23" s="6"/>
    </row>
    <row r="24" spans="2:25" ht="22.5" customHeight="1" x14ac:dyDescent="0.2">
      <c r="B24" s="30"/>
      <c r="C24" s="250" t="s">
        <v>224</v>
      </c>
      <c r="D24" s="283"/>
      <c r="E24" s="283"/>
      <c r="F24" s="283"/>
      <c r="G24" s="284"/>
      <c r="H24" s="284"/>
      <c r="I24" s="19"/>
      <c r="J24" s="19"/>
      <c r="K24" s="19"/>
      <c r="L24" s="19"/>
      <c r="M24" s="19"/>
      <c r="N24" s="19"/>
      <c r="O24" s="19"/>
      <c r="P24" s="19"/>
      <c r="Q24" s="20"/>
      <c r="R24" s="125"/>
    </row>
    <row r="25" spans="2:25" s="6" customFormat="1" ht="33" customHeight="1" x14ac:dyDescent="0.2">
      <c r="B25" s="29"/>
      <c r="C25" s="235" t="s">
        <v>266</v>
      </c>
      <c r="D25" s="235"/>
      <c r="E25" s="235"/>
      <c r="F25" s="235"/>
      <c r="G25" s="235"/>
      <c r="H25" s="235"/>
      <c r="I25" s="235"/>
      <c r="J25" s="235"/>
      <c r="K25" s="235"/>
      <c r="L25" s="235"/>
      <c r="M25" s="235"/>
      <c r="N25" s="235"/>
      <c r="O25" s="235"/>
      <c r="P25" s="235"/>
      <c r="Q25" s="21"/>
      <c r="R25" s="163"/>
    </row>
    <row r="26" spans="2:25" ht="15" customHeight="1" x14ac:dyDescent="0.2">
      <c r="B26" s="23"/>
      <c r="C26" s="128" t="str">
        <f>IF(Projekteingabe!C25="","",Projekteingabe!C25)</f>
        <v/>
      </c>
      <c r="D26" s="39" t="s">
        <v>2</v>
      </c>
      <c r="E26" s="128" t="str">
        <f>IF(Projekteingabe!E25="","",Projekteingabe!E25)</f>
        <v/>
      </c>
      <c r="F26" s="164" t="s">
        <v>225</v>
      </c>
      <c r="G26" s="37"/>
      <c r="H26" s="37"/>
      <c r="I26" s="318" t="str">
        <f>IF(Projekteingabe!I25="","",Projekteingabe!I25)</f>
        <v/>
      </c>
      <c r="J26" s="319"/>
      <c r="K26" s="319"/>
      <c r="L26" s="319"/>
      <c r="M26" s="319"/>
      <c r="N26" s="319"/>
      <c r="O26" s="319"/>
      <c r="P26" s="320"/>
      <c r="Q26" s="21"/>
      <c r="R26" s="233" t="str">
        <f>IF(COUNTIF(C26:E26,"x")&gt;1,"Entweder oder!","")</f>
        <v/>
      </c>
      <c r="S26" s="234"/>
      <c r="T26" s="234"/>
      <c r="U26" s="234"/>
      <c r="V26" s="234"/>
      <c r="W26" s="234"/>
      <c r="X26" s="234"/>
      <c r="Y26" s="234"/>
    </row>
    <row r="27" spans="2:25" ht="7.5" customHeight="1" x14ac:dyDescent="0.2">
      <c r="B27" s="25"/>
      <c r="C27" s="26"/>
      <c r="D27" s="26"/>
      <c r="E27" s="26"/>
      <c r="F27" s="26"/>
      <c r="G27" s="26"/>
      <c r="H27" s="26"/>
      <c r="I27" s="26"/>
      <c r="J27" s="26"/>
      <c r="K27" s="26"/>
      <c r="L27" s="26"/>
      <c r="M27" s="26"/>
      <c r="N27" s="26"/>
      <c r="O27" s="26"/>
      <c r="P27" s="26"/>
      <c r="Q27" s="27"/>
      <c r="R27" s="125"/>
    </row>
    <row r="28" spans="2:25" ht="15" customHeight="1" x14ac:dyDescent="0.2">
      <c r="B28" s="6"/>
      <c r="C28" s="6"/>
      <c r="D28" s="6"/>
      <c r="E28" s="6"/>
      <c r="F28" s="6"/>
      <c r="G28" s="6"/>
      <c r="H28" s="6"/>
      <c r="I28" s="6"/>
      <c r="J28" s="6"/>
      <c r="K28" s="6"/>
      <c r="L28" s="6"/>
      <c r="M28" s="6"/>
      <c r="N28" s="6"/>
      <c r="O28" s="6"/>
      <c r="P28" s="6"/>
      <c r="Q28" s="6"/>
      <c r="R28" s="125"/>
    </row>
    <row r="29" spans="2:25" ht="30" customHeight="1" x14ac:dyDescent="0.2">
      <c r="B29" s="36"/>
      <c r="C29" s="361" t="s">
        <v>158</v>
      </c>
      <c r="D29" s="361"/>
      <c r="E29" s="361"/>
      <c r="F29" s="361"/>
      <c r="G29" s="361"/>
      <c r="H29" s="361"/>
      <c r="I29" s="361"/>
      <c r="J29" s="361"/>
      <c r="K29" s="361"/>
      <c r="L29" s="361"/>
      <c r="M29" s="361"/>
      <c r="N29" s="361"/>
      <c r="O29" s="361"/>
      <c r="P29" s="361"/>
      <c r="Q29" s="20"/>
    </row>
    <row r="30" spans="2:25" ht="7.5" customHeight="1" x14ac:dyDescent="0.2">
      <c r="B30" s="30"/>
      <c r="C30" s="43"/>
      <c r="D30" s="43"/>
      <c r="E30" s="362"/>
      <c r="F30" s="362"/>
      <c r="G30" s="362"/>
      <c r="H30" s="362"/>
      <c r="I30" s="362"/>
      <c r="J30" s="362"/>
      <c r="K30" s="362"/>
      <c r="L30" s="362"/>
      <c r="M30" s="362"/>
      <c r="N30" s="362"/>
      <c r="O30" s="362"/>
      <c r="P30" s="362"/>
      <c r="Q30" s="20"/>
    </row>
    <row r="31" spans="2:25" ht="15" customHeight="1" x14ac:dyDescent="0.2">
      <c r="B31" s="23"/>
      <c r="C31" s="240" t="s">
        <v>227</v>
      </c>
      <c r="D31" s="241"/>
      <c r="E31" s="244" t="str">
        <f>IF(F11="","",F11)</f>
        <v/>
      </c>
      <c r="F31" s="245"/>
      <c r="G31" s="245"/>
      <c r="H31" s="245"/>
      <c r="I31" s="245"/>
      <c r="J31" s="245"/>
      <c r="K31" s="245"/>
      <c r="L31" s="245"/>
      <c r="M31" s="245"/>
      <c r="N31" s="245"/>
      <c r="O31" s="245"/>
      <c r="P31" s="246"/>
      <c r="Q31" s="21"/>
    </row>
    <row r="32" spans="2:25" ht="7.5" customHeight="1" x14ac:dyDescent="0.2">
      <c r="B32" s="23"/>
      <c r="C32" s="167"/>
      <c r="D32" s="167"/>
      <c r="E32" s="358"/>
      <c r="F32" s="358"/>
      <c r="G32" s="358"/>
      <c r="H32" s="358"/>
      <c r="I32" s="358"/>
      <c r="J32" s="358"/>
      <c r="K32" s="358"/>
      <c r="L32" s="358"/>
      <c r="M32" s="358"/>
      <c r="N32" s="358"/>
      <c r="O32" s="358"/>
      <c r="P32" s="358"/>
      <c r="Q32" s="21"/>
    </row>
    <row r="33" spans="2:26" ht="15" customHeight="1" x14ac:dyDescent="0.2">
      <c r="B33" s="23"/>
      <c r="C33" s="321" t="s">
        <v>228</v>
      </c>
      <c r="D33" s="322"/>
      <c r="E33" s="128" t="str">
        <f>IF(Projekteingabe!E32="","",Projekteingabe!E32)</f>
        <v/>
      </c>
      <c r="F33" s="39" t="s">
        <v>11</v>
      </c>
      <c r="G33" s="128" t="str">
        <f>IF(Projekteingabe!G32="","",Projekteingabe!G32)</f>
        <v xml:space="preserve"> </v>
      </c>
      <c r="H33" s="39" t="s">
        <v>12</v>
      </c>
      <c r="Q33" s="21"/>
      <c r="R33" s="249" t="str">
        <f>IF(COUNTIF(E33:G33,"x")&gt;1,"Entweder Herr oder Frau!","")</f>
        <v/>
      </c>
      <c r="S33" s="249"/>
      <c r="T33" s="249"/>
      <c r="U33" s="249"/>
      <c r="V33" s="249"/>
      <c r="W33" s="249"/>
      <c r="X33" s="249"/>
      <c r="Y33" s="249"/>
      <c r="Z33" s="112"/>
    </row>
    <row r="34" spans="2:26" ht="7.5" customHeight="1" x14ac:dyDescent="0.2">
      <c r="B34" s="23"/>
      <c r="C34" s="322"/>
      <c r="D34" s="322"/>
      <c r="E34" s="247"/>
      <c r="F34" s="247"/>
      <c r="G34" s="247"/>
      <c r="H34" s="247"/>
      <c r="I34" s="247"/>
      <c r="J34" s="247"/>
      <c r="K34" s="247"/>
      <c r="L34" s="247"/>
      <c r="M34" s="247"/>
      <c r="N34" s="247"/>
      <c r="O34" s="247"/>
      <c r="P34" s="247"/>
      <c r="Q34" s="21"/>
    </row>
    <row r="35" spans="2:26" ht="15" customHeight="1" x14ac:dyDescent="0.2">
      <c r="B35" s="23"/>
      <c r="C35" s="322"/>
      <c r="D35" s="322"/>
      <c r="E35" s="247" t="s">
        <v>14</v>
      </c>
      <c r="F35" s="248"/>
      <c r="G35" s="318" t="str">
        <f>IF(Projekteingabe!G34="","",Projekteingabe!G34)</f>
        <v/>
      </c>
      <c r="H35" s="326" t="str">
        <f>IF(Projekteingabe!H34="","",Projekteingabe!H34)</f>
        <v/>
      </c>
      <c r="I35" s="326" t="str">
        <f>IF(Projekteingabe!I34="","",Projekteingabe!I34)</f>
        <v/>
      </c>
      <c r="J35" s="327" t="str">
        <f>IF(Projekteingabe!J34="","",Projekteingabe!J34)</f>
        <v/>
      </c>
      <c r="K35" s="262" t="s">
        <v>15</v>
      </c>
      <c r="L35" s="262"/>
      <c r="M35" s="318" t="str">
        <f>IF(Projekteingabe!M34="","",Projekteingabe!M34)</f>
        <v/>
      </c>
      <c r="N35" s="319"/>
      <c r="O35" s="319"/>
      <c r="P35" s="320"/>
      <c r="Q35" s="21"/>
      <c r="Y35" s="4"/>
    </row>
    <row r="36" spans="2:26" ht="7.5" customHeight="1" x14ac:dyDescent="0.2">
      <c r="B36" s="23"/>
      <c r="C36" s="8"/>
      <c r="D36" s="8"/>
      <c r="E36" s="247"/>
      <c r="F36" s="247"/>
      <c r="G36" s="247"/>
      <c r="H36" s="247"/>
      <c r="I36" s="247"/>
      <c r="J36" s="247"/>
      <c r="K36" s="247"/>
      <c r="L36" s="247"/>
      <c r="M36" s="247"/>
      <c r="N36" s="247"/>
      <c r="O36" s="247"/>
      <c r="P36" s="247"/>
      <c r="Q36" s="21"/>
    </row>
    <row r="37" spans="2:26" ht="15" customHeight="1" x14ac:dyDescent="0.2">
      <c r="B37" s="23"/>
      <c r="C37" s="8"/>
      <c r="D37" s="8"/>
      <c r="E37" s="342" t="s">
        <v>16</v>
      </c>
      <c r="F37" s="342"/>
      <c r="G37" s="342"/>
      <c r="H37" s="342"/>
      <c r="I37" s="318" t="str">
        <f>IF(Projekteingabe!I36="","",Projekteingabe!I36)</f>
        <v/>
      </c>
      <c r="J37" s="319"/>
      <c r="K37" s="319"/>
      <c r="L37" s="319"/>
      <c r="M37" s="319"/>
      <c r="N37" s="319"/>
      <c r="O37" s="319"/>
      <c r="P37" s="320"/>
      <c r="Q37" s="21"/>
    </row>
    <row r="38" spans="2:26" ht="7.5" customHeight="1" x14ac:dyDescent="0.2">
      <c r="B38" s="23"/>
      <c r="C38" s="8"/>
      <c r="D38" s="8"/>
      <c r="E38" s="247"/>
      <c r="F38" s="247"/>
      <c r="G38" s="247"/>
      <c r="H38" s="247"/>
      <c r="I38" s="247"/>
      <c r="J38" s="247"/>
      <c r="K38" s="247"/>
      <c r="L38" s="247"/>
      <c r="M38" s="247"/>
      <c r="N38" s="247"/>
      <c r="O38" s="247"/>
      <c r="P38" s="247"/>
      <c r="Q38" s="21"/>
    </row>
    <row r="39" spans="2:26" ht="15" customHeight="1" x14ac:dyDescent="0.2">
      <c r="B39" s="23"/>
      <c r="C39" s="8"/>
      <c r="D39" s="8"/>
      <c r="E39" s="247" t="s">
        <v>17</v>
      </c>
      <c r="F39" s="247"/>
      <c r="G39" s="318" t="str">
        <f>IF(Projekteingabe!G38="","",Projekteingabe!G38)</f>
        <v/>
      </c>
      <c r="H39" s="320" t="str">
        <f>IF(Projekteingabe!H38="","",Projekteingabe!H38)</f>
        <v/>
      </c>
      <c r="I39" s="247" t="s">
        <v>18</v>
      </c>
      <c r="J39" s="247"/>
      <c r="K39" s="318" t="str">
        <f>IF(Projekteingabe!K38="","",Projekteingabe!K38)</f>
        <v/>
      </c>
      <c r="L39" s="319"/>
      <c r="M39" s="319"/>
      <c r="N39" s="319"/>
      <c r="O39" s="319"/>
      <c r="P39" s="320"/>
      <c r="Q39" s="21"/>
    </row>
    <row r="40" spans="2:26" ht="7.5" customHeight="1" x14ac:dyDescent="0.2">
      <c r="B40" s="23"/>
      <c r="C40" s="8"/>
      <c r="D40" s="8"/>
      <c r="E40" s="247"/>
      <c r="F40" s="247"/>
      <c r="G40" s="247"/>
      <c r="H40" s="247"/>
      <c r="I40" s="247"/>
      <c r="J40" s="247"/>
      <c r="K40" s="247"/>
      <c r="L40" s="247"/>
      <c r="M40" s="247"/>
      <c r="N40" s="247"/>
      <c r="O40" s="247"/>
      <c r="P40" s="247"/>
      <c r="Q40" s="21"/>
    </row>
    <row r="41" spans="2:26" ht="15" customHeight="1" x14ac:dyDescent="0.2">
      <c r="B41" s="23"/>
      <c r="C41" s="8"/>
      <c r="D41" s="8"/>
      <c r="E41" s="247" t="s">
        <v>36</v>
      </c>
      <c r="F41" s="247"/>
      <c r="G41" s="328" t="str">
        <f>IF(Projekteingabe!G40="","",Projekteingabe!G40)</f>
        <v/>
      </c>
      <c r="H41" s="332" t="str">
        <f>IF(Projekteingabe!H40="","",Projekteingabe!H40)</f>
        <v/>
      </c>
      <c r="I41" s="332" t="str">
        <f>IF(Projekteingabe!I40="","",Projekteingabe!I40)</f>
        <v/>
      </c>
      <c r="J41" s="333" t="str">
        <f>IF(Projekteingabe!J40="","",Projekteingabe!J40)</f>
        <v/>
      </c>
      <c r="K41" s="247" t="s">
        <v>20</v>
      </c>
      <c r="L41" s="247"/>
      <c r="M41" s="328" t="str">
        <f>IF(Projekteingabe!M40="","",Projekteingabe!M40)</f>
        <v/>
      </c>
      <c r="N41" s="329"/>
      <c r="O41" s="329"/>
      <c r="P41" s="330"/>
      <c r="Q41" s="21"/>
    </row>
    <row r="42" spans="2:26" ht="7.5" customHeight="1" x14ac:dyDescent="0.2">
      <c r="B42" s="23"/>
      <c r="C42" s="8"/>
      <c r="D42" s="8"/>
      <c r="E42" s="247"/>
      <c r="F42" s="247"/>
      <c r="G42" s="247"/>
      <c r="H42" s="247"/>
      <c r="I42" s="247"/>
      <c r="J42" s="247"/>
      <c r="K42" s="247"/>
      <c r="L42" s="247"/>
      <c r="M42" s="247"/>
      <c r="N42" s="247"/>
      <c r="O42" s="247"/>
      <c r="P42" s="247"/>
      <c r="Q42" s="21"/>
    </row>
    <row r="43" spans="2:26" ht="15" customHeight="1" x14ac:dyDescent="0.2">
      <c r="B43" s="23"/>
      <c r="C43" s="8"/>
      <c r="D43" s="8"/>
      <c r="E43" s="247" t="s">
        <v>21</v>
      </c>
      <c r="F43" s="247"/>
      <c r="G43" s="347" t="str">
        <f>IF(Projekteingabe!G42="","",Projekteingabe!G42)</f>
        <v/>
      </c>
      <c r="H43" s="326" t="str">
        <f>IF(Projekteingabe!H42="","",Projekteingabe!H42)</f>
        <v/>
      </c>
      <c r="I43" s="326" t="str">
        <f>IF(Projekteingabe!I42="","",Projekteingabe!I42)</f>
        <v/>
      </c>
      <c r="J43" s="327" t="str">
        <f>IF(Projekteingabe!J42="","",Projekteingabe!J42)</f>
        <v/>
      </c>
      <c r="K43" s="247" t="s">
        <v>13</v>
      </c>
      <c r="L43" s="247"/>
      <c r="M43" s="347" t="str">
        <f>IF(Projekteingabe!M42="","",Projekteingabe!M42)</f>
        <v/>
      </c>
      <c r="N43" s="348"/>
      <c r="O43" s="348"/>
      <c r="P43" s="349"/>
      <c r="Q43" s="21"/>
    </row>
    <row r="44" spans="2:26" ht="7.5" customHeight="1" x14ac:dyDescent="0.2">
      <c r="B44" s="23"/>
      <c r="C44" s="8"/>
      <c r="D44" s="8"/>
      <c r="E44" s="8"/>
      <c r="F44" s="8"/>
      <c r="G44" s="8"/>
      <c r="H44" s="8"/>
      <c r="I44" s="31"/>
      <c r="J44" s="31"/>
      <c r="K44" s="31"/>
      <c r="L44" s="31"/>
      <c r="M44" s="31"/>
      <c r="N44" s="31"/>
      <c r="O44" s="31"/>
      <c r="P44" s="31"/>
      <c r="Q44" s="21"/>
    </row>
    <row r="45" spans="2:26" ht="7.5" customHeight="1" x14ac:dyDescent="0.2">
      <c r="B45" s="30"/>
      <c r="C45" s="43"/>
      <c r="D45" s="43"/>
      <c r="E45" s="278"/>
      <c r="F45" s="278"/>
      <c r="G45" s="278"/>
      <c r="H45" s="278"/>
      <c r="I45" s="278"/>
      <c r="J45" s="278"/>
      <c r="K45" s="278"/>
      <c r="L45" s="278"/>
      <c r="M45" s="278"/>
      <c r="N45" s="278"/>
      <c r="O45" s="278"/>
      <c r="P45" s="278"/>
      <c r="Q45" s="20"/>
    </row>
    <row r="46" spans="2:26" ht="15" customHeight="1" x14ac:dyDescent="0.2">
      <c r="B46" s="23"/>
      <c r="C46" s="300" t="s">
        <v>226</v>
      </c>
      <c r="D46" s="300"/>
      <c r="E46" s="128" t="str">
        <f>IF(Projekteingabe!E45="","",Projekteingabe!E45)</f>
        <v/>
      </c>
      <c r="F46" s="39" t="s">
        <v>11</v>
      </c>
      <c r="G46" s="128" t="str">
        <f>IF(Projekteingabe!G45="","",Projekteingabe!G45)</f>
        <v xml:space="preserve"> </v>
      </c>
      <c r="H46" s="39" t="s">
        <v>12</v>
      </c>
      <c r="Q46" s="21"/>
      <c r="R46" s="249" t="str">
        <f>IF(COUNTIF(E46:G46,"x")&gt;1,"Entweder Herr oder Frau!","")</f>
        <v/>
      </c>
      <c r="S46" s="249"/>
      <c r="T46" s="249"/>
      <c r="U46" s="249"/>
      <c r="V46" s="249"/>
      <c r="W46" s="249"/>
      <c r="X46" s="249"/>
      <c r="Y46" s="249"/>
    </row>
    <row r="47" spans="2:26" ht="7.5" customHeight="1" x14ac:dyDescent="0.2">
      <c r="B47" s="23"/>
      <c r="C47" s="300"/>
      <c r="D47" s="300"/>
      <c r="E47" s="247"/>
      <c r="F47" s="247"/>
      <c r="G47" s="247"/>
      <c r="H47" s="247"/>
      <c r="I47" s="247"/>
      <c r="J47" s="247"/>
      <c r="K47" s="247"/>
      <c r="L47" s="247"/>
      <c r="M47" s="247"/>
      <c r="N47" s="247"/>
      <c r="O47" s="247"/>
      <c r="P47" s="247"/>
      <c r="Q47" s="21"/>
    </row>
    <row r="48" spans="2:26" ht="15" customHeight="1" x14ac:dyDescent="0.2">
      <c r="B48" s="23"/>
      <c r="E48" s="247" t="s">
        <v>14</v>
      </c>
      <c r="F48" s="248"/>
      <c r="G48" s="318" t="str">
        <f>IF(Projekteingabe!G47="","",Projekteingabe!G47)</f>
        <v/>
      </c>
      <c r="H48" s="326" t="str">
        <f>IF(Projekteingabe!H47="","",Projekteingabe!H47)</f>
        <v/>
      </c>
      <c r="I48" s="326" t="str">
        <f>IF(Projekteingabe!I47="","",Projekteingabe!I47)</f>
        <v/>
      </c>
      <c r="J48" s="327" t="str">
        <f>IF(Projekteingabe!J47="","",Projekteingabe!J47)</f>
        <v/>
      </c>
      <c r="K48" s="342" t="s">
        <v>15</v>
      </c>
      <c r="L48" s="342"/>
      <c r="M48" s="318" t="str">
        <f>IF(Projekteingabe!M47="","",Projekteingabe!M47)</f>
        <v/>
      </c>
      <c r="N48" s="319"/>
      <c r="O48" s="319"/>
      <c r="P48" s="320"/>
      <c r="Q48" s="21"/>
    </row>
    <row r="49" spans="2:18" ht="7.5" customHeight="1" x14ac:dyDescent="0.2">
      <c r="B49" s="23"/>
      <c r="C49" s="48"/>
      <c r="D49" s="48"/>
      <c r="E49" s="247"/>
      <c r="F49" s="247"/>
      <c r="G49" s="247"/>
      <c r="H49" s="247"/>
      <c r="I49" s="247"/>
      <c r="J49" s="247"/>
      <c r="K49" s="247"/>
      <c r="L49" s="247"/>
      <c r="M49" s="247"/>
      <c r="N49" s="247"/>
      <c r="O49" s="247"/>
      <c r="P49" s="247"/>
      <c r="Q49" s="21"/>
    </row>
    <row r="50" spans="2:18" ht="15" customHeight="1" x14ac:dyDescent="0.2">
      <c r="B50" s="23"/>
      <c r="C50" s="48"/>
      <c r="D50" s="48"/>
      <c r="E50" s="247" t="s">
        <v>19</v>
      </c>
      <c r="F50" s="247"/>
      <c r="G50" s="328" t="str">
        <f>IF(Projekteingabe!G49="","",Projekteingabe!G49)</f>
        <v/>
      </c>
      <c r="H50" s="332" t="str">
        <f>IF(Projekteingabe!H49="","",Projekteingabe!H49)</f>
        <v/>
      </c>
      <c r="I50" s="332" t="str">
        <f>IF(Projekteingabe!I49="","",Projekteingabe!I49)</f>
        <v/>
      </c>
      <c r="J50" s="333" t="str">
        <f>IF(Projekteingabe!J49="","",Projekteingabe!J49)</f>
        <v/>
      </c>
      <c r="K50" s="247" t="s">
        <v>20</v>
      </c>
      <c r="L50" s="247"/>
      <c r="M50" s="328" t="str">
        <f>IF(Projekteingabe!M49="","",Projekteingabe!M49)</f>
        <v/>
      </c>
      <c r="N50" s="329"/>
      <c r="O50" s="329"/>
      <c r="P50" s="330"/>
      <c r="Q50" s="21"/>
    </row>
    <row r="51" spans="2:18" ht="7.5" customHeight="1" x14ac:dyDescent="0.2">
      <c r="B51" s="23"/>
      <c r="C51" s="40"/>
      <c r="D51" s="40"/>
      <c r="E51" s="247"/>
      <c r="F51" s="247"/>
      <c r="G51" s="247"/>
      <c r="H51" s="247"/>
      <c r="I51" s="247"/>
      <c r="J51" s="247"/>
      <c r="K51" s="247"/>
      <c r="L51" s="247"/>
      <c r="M51" s="247"/>
      <c r="N51" s="247"/>
      <c r="O51" s="247"/>
      <c r="P51" s="247"/>
      <c r="Q51" s="21"/>
    </row>
    <row r="52" spans="2:18" ht="15" customHeight="1" x14ac:dyDescent="0.2">
      <c r="B52" s="23"/>
      <c r="C52" s="40"/>
      <c r="D52" s="40"/>
      <c r="E52" s="247" t="s">
        <v>21</v>
      </c>
      <c r="F52" s="247"/>
      <c r="G52" s="318" t="str">
        <f>IF(Projekteingabe!G51="","",Projekteingabe!G51)</f>
        <v/>
      </c>
      <c r="H52" s="326" t="str">
        <f>IF(Projekteingabe!H51="","",Projekteingabe!H51)</f>
        <v/>
      </c>
      <c r="I52" s="326" t="str">
        <f>IF(Projekteingabe!I51="","",Projekteingabe!I51)</f>
        <v/>
      </c>
      <c r="J52" s="327" t="str">
        <f>IF(Projekteingabe!J51="","",Projekteingabe!J51)</f>
        <v/>
      </c>
      <c r="K52" s="31"/>
      <c r="L52" s="31"/>
      <c r="M52" s="31"/>
      <c r="N52" s="31"/>
      <c r="O52" s="31"/>
      <c r="P52" s="31"/>
      <c r="Q52" s="21"/>
    </row>
    <row r="53" spans="2:18" ht="7.5" customHeight="1" x14ac:dyDescent="0.2">
      <c r="B53" s="25"/>
      <c r="C53" s="26"/>
      <c r="D53" s="26"/>
      <c r="E53" s="26"/>
      <c r="F53" s="26"/>
      <c r="G53" s="26"/>
      <c r="H53" s="26"/>
      <c r="I53" s="26"/>
      <c r="J53" s="26"/>
      <c r="K53" s="26"/>
      <c r="L53" s="26"/>
      <c r="M53" s="26"/>
      <c r="N53" s="26"/>
      <c r="O53" s="26"/>
      <c r="P53" s="26"/>
      <c r="Q53" s="27"/>
    </row>
    <row r="54" spans="2:18" ht="15" customHeight="1" x14ac:dyDescent="0.2">
      <c r="B54" s="6"/>
      <c r="D54" s="6"/>
    </row>
    <row r="55" spans="2:18" ht="30" customHeight="1" x14ac:dyDescent="0.2">
      <c r="B55" s="36"/>
      <c r="C55" s="18" t="s">
        <v>161</v>
      </c>
      <c r="D55" s="19"/>
      <c r="E55" s="19"/>
      <c r="F55" s="19"/>
      <c r="G55" s="19"/>
      <c r="H55" s="19"/>
      <c r="I55" s="34"/>
      <c r="J55" s="33"/>
      <c r="K55" s="19"/>
      <c r="L55" s="33"/>
      <c r="M55" s="34"/>
      <c r="N55" s="33"/>
      <c r="O55" s="19"/>
      <c r="P55" s="33"/>
      <c r="Q55" s="20"/>
    </row>
    <row r="56" spans="2:18" s="6" customFormat="1" ht="18.75" customHeight="1" x14ac:dyDescent="0.2">
      <c r="B56" s="29"/>
      <c r="C56" s="9" t="s">
        <v>162</v>
      </c>
      <c r="I56" s="13"/>
      <c r="J56" s="16"/>
      <c r="L56" s="16"/>
      <c r="M56" s="13"/>
      <c r="N56" s="16"/>
      <c r="P56" s="16"/>
      <c r="Q56" s="21"/>
    </row>
    <row r="57" spans="2:18" ht="91.5" customHeight="1" x14ac:dyDescent="0.2">
      <c r="B57" s="23"/>
      <c r="C57" s="323" t="str">
        <f>IF(Projekteingabe!C57="","",Projekteingabe!C57)</f>
        <v/>
      </c>
      <c r="D57" s="324"/>
      <c r="E57" s="324"/>
      <c r="F57" s="324"/>
      <c r="G57" s="324"/>
      <c r="H57" s="324"/>
      <c r="I57" s="324"/>
      <c r="J57" s="324"/>
      <c r="K57" s="324"/>
      <c r="L57" s="324"/>
      <c r="M57" s="324"/>
      <c r="N57" s="324"/>
      <c r="O57" s="324"/>
      <c r="P57" s="325"/>
      <c r="Q57" s="21"/>
    </row>
    <row r="58" spans="2:18" s="6" customFormat="1" ht="7.5" customHeight="1" x14ac:dyDescent="0.2">
      <c r="B58" s="23"/>
      <c r="C58" s="8"/>
      <c r="Q58" s="21"/>
    </row>
    <row r="59" spans="2:18" s="6" customFormat="1" ht="18.75" customHeight="1" x14ac:dyDescent="0.2">
      <c r="B59" s="29"/>
      <c r="C59" s="9" t="s">
        <v>307</v>
      </c>
      <c r="I59" s="13"/>
      <c r="J59" s="16"/>
      <c r="L59" s="16"/>
      <c r="M59" s="13"/>
      <c r="N59" s="16"/>
      <c r="P59" s="16"/>
      <c r="Q59" s="21"/>
    </row>
    <row r="60" spans="2:18" ht="91.5" customHeight="1" x14ac:dyDescent="0.2">
      <c r="B60" s="23"/>
      <c r="C60" s="323" t="str">
        <f>IF(Projekteingabe!C60="","",Projekteingabe!C60)</f>
        <v/>
      </c>
      <c r="D60" s="324"/>
      <c r="E60" s="324"/>
      <c r="F60" s="324"/>
      <c r="G60" s="324"/>
      <c r="H60" s="324"/>
      <c r="I60" s="324"/>
      <c r="J60" s="324"/>
      <c r="K60" s="324"/>
      <c r="L60" s="324"/>
      <c r="M60" s="324"/>
      <c r="N60" s="324"/>
      <c r="O60" s="324"/>
      <c r="P60" s="325"/>
      <c r="Q60" s="21"/>
    </row>
    <row r="61" spans="2:18" s="6" customFormat="1" ht="7.5" customHeight="1" x14ac:dyDescent="0.2">
      <c r="B61" s="23"/>
      <c r="Q61" s="21"/>
    </row>
    <row r="62" spans="2:18" s="6" customFormat="1" ht="15" customHeight="1" x14ac:dyDescent="0.2">
      <c r="B62" s="29"/>
      <c r="C62" s="142" t="s">
        <v>349</v>
      </c>
      <c r="I62" s="13"/>
      <c r="J62" s="16"/>
      <c r="K62" s="70"/>
      <c r="L62" s="39" t="s">
        <v>2</v>
      </c>
      <c r="M62" s="70"/>
      <c r="N62" s="39" t="s">
        <v>145</v>
      </c>
      <c r="O62" s="16"/>
      <c r="P62" s="16"/>
      <c r="Q62" s="21"/>
      <c r="R62" s="134" t="str">
        <f>IF(COUNTIF(K62:M62,"x")=2,"Entweder oder!",IF(COUNTIF(K62:M62,"x")=0,"Bitte Ankreuzen!",IF(M62="x",IF(C64="","Kommentar fehlt!",""),"")))</f>
        <v>Bitte Ankreuzen!</v>
      </c>
    </row>
    <row r="63" spans="2:18" s="6" customFormat="1" ht="3.75" customHeight="1" x14ac:dyDescent="0.2">
      <c r="B63" s="23"/>
      <c r="Q63" s="21"/>
    </row>
    <row r="64" spans="2:18" ht="91.5" customHeight="1" x14ac:dyDescent="0.2">
      <c r="B64" s="23"/>
      <c r="C64" s="253"/>
      <c r="D64" s="254"/>
      <c r="E64" s="254"/>
      <c r="F64" s="254"/>
      <c r="G64" s="254"/>
      <c r="H64" s="254"/>
      <c r="I64" s="254"/>
      <c r="J64" s="254"/>
      <c r="K64" s="254"/>
      <c r="L64" s="254"/>
      <c r="M64" s="254"/>
      <c r="N64" s="254"/>
      <c r="O64" s="254"/>
      <c r="P64" s="255"/>
      <c r="Q64" s="21"/>
    </row>
    <row r="65" spans="2:19" ht="7.5" customHeight="1" x14ac:dyDescent="0.2">
      <c r="B65" s="25"/>
      <c r="C65" s="26"/>
      <c r="D65" s="26"/>
      <c r="E65" s="26"/>
      <c r="F65" s="26"/>
      <c r="G65" s="26"/>
      <c r="H65" s="26"/>
      <c r="I65" s="26"/>
      <c r="J65" s="26"/>
      <c r="K65" s="26"/>
      <c r="L65" s="26"/>
      <c r="M65" s="26"/>
      <c r="N65" s="26"/>
      <c r="O65" s="26"/>
      <c r="P65" s="26"/>
      <c r="Q65" s="27"/>
    </row>
    <row r="66" spans="2:19" ht="15" customHeight="1" x14ac:dyDescent="0.2">
      <c r="B66" s="6"/>
      <c r="D66" s="6"/>
    </row>
    <row r="67" spans="2:19" ht="30" customHeight="1" x14ac:dyDescent="0.2">
      <c r="B67" s="36"/>
      <c r="C67" s="250" t="s">
        <v>229</v>
      </c>
      <c r="D67" s="250"/>
      <c r="E67" s="250"/>
      <c r="F67" s="250"/>
      <c r="G67" s="250"/>
      <c r="H67" s="250"/>
      <c r="I67" s="250"/>
      <c r="J67" s="250"/>
      <c r="K67" s="250"/>
      <c r="L67" s="250"/>
      <c r="M67" s="250"/>
      <c r="N67" s="250"/>
      <c r="O67" s="250"/>
      <c r="P67" s="250"/>
      <c r="Q67" s="20"/>
    </row>
    <row r="68" spans="2:19" s="6" customFormat="1" ht="18.75" customHeight="1" x14ac:dyDescent="0.2">
      <c r="B68" s="29"/>
      <c r="C68" s="9" t="s">
        <v>230</v>
      </c>
      <c r="D68" s="8"/>
      <c r="E68" s="8"/>
      <c r="F68" s="8"/>
      <c r="G68" s="8"/>
      <c r="H68" s="8"/>
      <c r="I68" s="16"/>
      <c r="J68" s="16"/>
      <c r="K68" s="8"/>
      <c r="L68" s="16"/>
      <c r="M68" s="16"/>
      <c r="N68" s="16"/>
      <c r="O68" s="8"/>
      <c r="P68" s="16"/>
      <c r="Q68" s="21"/>
      <c r="S68" s="2"/>
    </row>
    <row r="69" spans="2:19" ht="75" customHeight="1" x14ac:dyDescent="0.2">
      <c r="B69" s="23"/>
      <c r="C69" s="323" t="str">
        <f>IF(Projekteingabe!C66="","",Projekteingabe!C66)</f>
        <v/>
      </c>
      <c r="D69" s="324"/>
      <c r="E69" s="324"/>
      <c r="F69" s="324"/>
      <c r="G69" s="324"/>
      <c r="H69" s="324"/>
      <c r="I69" s="324"/>
      <c r="J69" s="324"/>
      <c r="K69" s="324"/>
      <c r="L69" s="324"/>
      <c r="M69" s="324"/>
      <c r="N69" s="324"/>
      <c r="O69" s="324"/>
      <c r="P69" s="325"/>
      <c r="Q69" s="21"/>
    </row>
    <row r="70" spans="2:19" s="6" customFormat="1" ht="7.5" customHeight="1" x14ac:dyDescent="0.2">
      <c r="B70" s="23"/>
      <c r="Q70" s="21"/>
    </row>
    <row r="71" spans="2:19" s="6" customFormat="1" ht="15" customHeight="1" x14ac:dyDescent="0.2">
      <c r="B71" s="29"/>
      <c r="C71" s="142" t="s">
        <v>231</v>
      </c>
      <c r="I71" s="13"/>
      <c r="J71" s="16"/>
      <c r="K71" s="70"/>
      <c r="L71" s="39" t="s">
        <v>2</v>
      </c>
      <c r="M71" s="70"/>
      <c r="N71" s="39" t="s">
        <v>145</v>
      </c>
      <c r="O71" s="16"/>
      <c r="P71" s="16"/>
      <c r="Q71" s="21"/>
      <c r="R71" s="134" t="str">
        <f>IF(COUNTIF(K71:M71,"x")=2,"Entweder oder!",IF(COUNTIF(K71:M71,"x")=0,"Bitte Ankreuzen!",IF(M71="x",IF(C73="","Kommentar fehlt!",""),"")))</f>
        <v>Bitte Ankreuzen!</v>
      </c>
    </row>
    <row r="72" spans="2:19" s="6" customFormat="1" ht="3.75" customHeight="1" x14ac:dyDescent="0.2">
      <c r="B72" s="23"/>
      <c r="Q72" s="21"/>
    </row>
    <row r="73" spans="2:19" ht="91.5" customHeight="1" x14ac:dyDescent="0.2">
      <c r="B73" s="23"/>
      <c r="C73" s="253"/>
      <c r="D73" s="254"/>
      <c r="E73" s="254"/>
      <c r="F73" s="254"/>
      <c r="G73" s="254"/>
      <c r="H73" s="254"/>
      <c r="I73" s="254"/>
      <c r="J73" s="254"/>
      <c r="K73" s="254"/>
      <c r="L73" s="254"/>
      <c r="M73" s="254"/>
      <c r="N73" s="254"/>
      <c r="O73" s="254"/>
      <c r="P73" s="255"/>
      <c r="Q73" s="21"/>
    </row>
    <row r="74" spans="2:19" ht="7.5" customHeight="1" x14ac:dyDescent="0.2">
      <c r="B74" s="25"/>
      <c r="C74" s="26"/>
      <c r="D74" s="26"/>
      <c r="E74" s="26"/>
      <c r="F74" s="26"/>
      <c r="G74" s="26"/>
      <c r="H74" s="26"/>
      <c r="I74" s="26"/>
      <c r="J74" s="26"/>
      <c r="K74" s="26"/>
      <c r="L74" s="26"/>
      <c r="M74" s="26"/>
      <c r="N74" s="26"/>
      <c r="O74" s="26"/>
      <c r="P74" s="26"/>
      <c r="Q74" s="27"/>
    </row>
    <row r="75" spans="2:19" ht="15" customHeight="1" x14ac:dyDescent="0.2">
      <c r="B75" s="6"/>
      <c r="D75" s="6"/>
    </row>
    <row r="76" spans="2:19" ht="30" customHeight="1" x14ac:dyDescent="0.2">
      <c r="B76" s="36"/>
      <c r="C76" s="250" t="s">
        <v>100</v>
      </c>
      <c r="D76" s="250"/>
      <c r="E76" s="250"/>
      <c r="F76" s="250"/>
      <c r="G76" s="250"/>
      <c r="H76" s="250"/>
      <c r="I76" s="250"/>
      <c r="J76" s="250"/>
      <c r="K76" s="250"/>
      <c r="L76" s="250"/>
      <c r="M76" s="250"/>
      <c r="N76" s="250"/>
      <c r="O76" s="250"/>
      <c r="P76" s="250"/>
      <c r="Q76" s="20"/>
    </row>
    <row r="77" spans="2:19" s="6" customFormat="1" ht="18.75" customHeight="1" x14ac:dyDescent="0.2">
      <c r="B77" s="29"/>
      <c r="C77" s="9" t="s">
        <v>283</v>
      </c>
      <c r="D77" s="8"/>
      <c r="E77" s="8"/>
      <c r="F77" s="8"/>
      <c r="G77" s="8"/>
      <c r="H77" s="8"/>
      <c r="I77" s="16"/>
      <c r="J77" s="16"/>
      <c r="K77" s="8"/>
      <c r="L77" s="16"/>
      <c r="M77" s="16"/>
      <c r="N77" s="16"/>
      <c r="O77" s="8"/>
      <c r="P77" s="16"/>
      <c r="Q77" s="21"/>
      <c r="S77" s="2"/>
    </row>
    <row r="78" spans="2:19" ht="92.25" customHeight="1" x14ac:dyDescent="0.2">
      <c r="B78" s="24"/>
      <c r="C78" s="323" t="str">
        <f>IF(Projekteingabe!C71="","",Projekteingabe!C71)</f>
        <v/>
      </c>
      <c r="D78" s="324"/>
      <c r="E78" s="324"/>
      <c r="F78" s="324"/>
      <c r="G78" s="324"/>
      <c r="H78" s="324"/>
      <c r="I78" s="324"/>
      <c r="J78" s="324"/>
      <c r="K78" s="324"/>
      <c r="L78" s="324"/>
      <c r="M78" s="324"/>
      <c r="N78" s="324"/>
      <c r="O78" s="324"/>
      <c r="P78" s="325"/>
      <c r="Q78" s="21"/>
    </row>
    <row r="79" spans="2:19" s="6" customFormat="1" ht="7.5" customHeight="1" x14ac:dyDescent="0.2">
      <c r="B79" s="23"/>
      <c r="C79" s="8"/>
      <c r="Q79" s="21"/>
    </row>
    <row r="80" spans="2:19" s="6" customFormat="1" ht="18.75" customHeight="1" x14ac:dyDescent="0.2">
      <c r="B80" s="29"/>
      <c r="C80" s="9" t="s">
        <v>282</v>
      </c>
      <c r="D80" s="8"/>
      <c r="E80" s="8"/>
      <c r="F80" s="8"/>
      <c r="G80" s="8"/>
      <c r="H80" s="8"/>
      <c r="I80" s="16"/>
      <c r="J80" s="16"/>
      <c r="K80" s="8"/>
      <c r="L80" s="16"/>
      <c r="M80" s="16"/>
      <c r="N80" s="16"/>
      <c r="O80" s="8"/>
      <c r="P80" s="16"/>
      <c r="Q80" s="21"/>
      <c r="S80" s="2"/>
    </row>
    <row r="81" spans="2:26" ht="92.25" customHeight="1" x14ac:dyDescent="0.2">
      <c r="B81" s="24"/>
      <c r="C81" s="323" t="str">
        <f>IF(Projekteingabe!C74="","",Projekteingabe!C74)</f>
        <v/>
      </c>
      <c r="D81" s="324"/>
      <c r="E81" s="324"/>
      <c r="F81" s="324"/>
      <c r="G81" s="324"/>
      <c r="H81" s="324"/>
      <c r="I81" s="324"/>
      <c r="J81" s="324"/>
      <c r="K81" s="324"/>
      <c r="L81" s="324"/>
      <c r="M81" s="324"/>
      <c r="N81" s="324"/>
      <c r="O81" s="324"/>
      <c r="P81" s="325"/>
      <c r="Q81" s="21"/>
    </row>
    <row r="82" spans="2:26" s="6" customFormat="1" ht="15" customHeight="1" x14ac:dyDescent="0.2">
      <c r="B82" s="23"/>
      <c r="Q82" s="21"/>
    </row>
    <row r="83" spans="2:26" s="6" customFormat="1" ht="15" customHeight="1" x14ac:dyDescent="0.2">
      <c r="B83" s="29"/>
      <c r="C83" s="142" t="s">
        <v>148</v>
      </c>
      <c r="I83" s="13"/>
      <c r="J83" s="16"/>
      <c r="K83" s="70"/>
      <c r="L83" s="39" t="s">
        <v>2</v>
      </c>
      <c r="M83" s="70"/>
      <c r="N83" s="39" t="s">
        <v>145</v>
      </c>
      <c r="O83" s="16"/>
      <c r="P83" s="16"/>
      <c r="Q83" s="21"/>
      <c r="R83" s="134" t="str">
        <f>IF(COUNTIF(K83:M83,"x")=2,"Entweder oder!",IF(COUNTIF(K83:M83,"x")=0,"Bitte Ankreuzen!",IF(M83="x",IF(C85="","Kommentar fehlt!",""),"")))</f>
        <v>Bitte Ankreuzen!</v>
      </c>
    </row>
    <row r="84" spans="2:26" s="6" customFormat="1" ht="3.75" customHeight="1" x14ac:dyDescent="0.2">
      <c r="B84" s="23"/>
      <c r="Q84" s="21"/>
    </row>
    <row r="85" spans="2:26" ht="91.5" customHeight="1" x14ac:dyDescent="0.2">
      <c r="B85" s="23"/>
      <c r="C85" s="253"/>
      <c r="D85" s="254"/>
      <c r="E85" s="254"/>
      <c r="F85" s="254"/>
      <c r="G85" s="254"/>
      <c r="H85" s="254"/>
      <c r="I85" s="254"/>
      <c r="J85" s="254"/>
      <c r="K85" s="254"/>
      <c r="L85" s="254"/>
      <c r="M85" s="254"/>
      <c r="N85" s="254"/>
      <c r="O85" s="254"/>
      <c r="P85" s="255"/>
      <c r="Q85" s="21"/>
    </row>
    <row r="86" spans="2:26" ht="7.5" customHeight="1" x14ac:dyDescent="0.2">
      <c r="B86" s="145"/>
      <c r="C86" s="41"/>
      <c r="D86" s="41"/>
      <c r="E86" s="41"/>
      <c r="F86" s="41"/>
      <c r="G86" s="41"/>
      <c r="H86" s="41"/>
      <c r="I86" s="41"/>
      <c r="J86" s="41"/>
      <c r="K86" s="41"/>
      <c r="L86" s="41"/>
      <c r="M86" s="41"/>
      <c r="N86" s="41"/>
      <c r="O86" s="41"/>
      <c r="P86" s="41"/>
      <c r="Q86" s="27"/>
    </row>
    <row r="87" spans="2:26" ht="15" customHeight="1" x14ac:dyDescent="0.2">
      <c r="B87" s="6"/>
      <c r="D87" s="6"/>
    </row>
    <row r="88" spans="2:26" ht="30" customHeight="1" x14ac:dyDescent="0.2">
      <c r="B88" s="36"/>
      <c r="C88" s="250" t="s">
        <v>288</v>
      </c>
      <c r="D88" s="250"/>
      <c r="E88" s="250"/>
      <c r="F88" s="250"/>
      <c r="G88" s="250"/>
      <c r="H88" s="250"/>
      <c r="I88" s="250"/>
      <c r="J88" s="250"/>
      <c r="K88" s="250"/>
      <c r="L88" s="250"/>
      <c r="M88" s="250"/>
      <c r="N88" s="250"/>
      <c r="O88" s="250"/>
      <c r="P88" s="250"/>
      <c r="Q88" s="331"/>
    </row>
    <row r="89" spans="2:26" ht="22.5" customHeight="1" x14ac:dyDescent="0.2">
      <c r="B89" s="29"/>
      <c r="C89" s="141" t="s">
        <v>159</v>
      </c>
      <c r="D89" s="136"/>
      <c r="E89" s="136"/>
      <c r="F89" s="136"/>
      <c r="G89" s="136"/>
      <c r="H89" s="136"/>
      <c r="I89" s="136"/>
      <c r="J89" s="136"/>
      <c r="K89" s="136"/>
      <c r="L89" s="136"/>
      <c r="M89" s="136"/>
      <c r="N89" s="136"/>
      <c r="O89" s="136"/>
      <c r="P89" s="136"/>
      <c r="Q89" s="140"/>
    </row>
    <row r="90" spans="2:26" ht="15" customHeight="1" x14ac:dyDescent="0.2">
      <c r="B90" s="29"/>
      <c r="C90" s="8" t="s">
        <v>232</v>
      </c>
      <c r="D90" s="8"/>
      <c r="E90" s="8"/>
      <c r="F90" s="8"/>
      <c r="G90" s="8"/>
      <c r="H90" s="8"/>
      <c r="I90" s="8"/>
      <c r="J90" s="8"/>
      <c r="K90" s="128" t="str">
        <f>IF(Projekteingabe!K85="","",Projekteingabe!K85)</f>
        <v xml:space="preserve"> </v>
      </c>
      <c r="L90" s="264" t="s">
        <v>233</v>
      </c>
      <c r="M90" s="264"/>
      <c r="N90" s="264"/>
      <c r="O90" s="264"/>
      <c r="P90" s="264"/>
      <c r="Q90" s="140"/>
    </row>
    <row r="91" spans="2:26" ht="15" customHeight="1" x14ac:dyDescent="0.2">
      <c r="B91" s="29"/>
      <c r="K91" s="8"/>
      <c r="L91" s="264"/>
      <c r="M91" s="264"/>
      <c r="N91" s="264"/>
      <c r="O91" s="264"/>
      <c r="P91" s="264"/>
      <c r="Q91" s="140"/>
      <c r="R91" s="198" t="str">
        <f>IF(COUNTIF(K90:K93,"x")&gt;1,"Entweder oder!","")</f>
        <v/>
      </c>
      <c r="S91" s="199"/>
      <c r="T91" s="199"/>
      <c r="U91" s="199"/>
      <c r="V91" s="199"/>
      <c r="W91" s="199"/>
      <c r="X91" s="199"/>
      <c r="Y91" s="199"/>
    </row>
    <row r="92" spans="2:26" ht="4.5" customHeight="1" x14ac:dyDescent="0.2">
      <c r="B92" s="29"/>
      <c r="K92" s="5"/>
      <c r="L92" s="5"/>
      <c r="M92" s="5"/>
      <c r="N92" s="5"/>
      <c r="O92" s="5"/>
      <c r="P92" s="5"/>
      <c r="Q92" s="140"/>
      <c r="R92" s="198"/>
      <c r="S92" s="199"/>
      <c r="T92" s="199"/>
      <c r="U92" s="199"/>
      <c r="V92" s="199"/>
      <c r="W92" s="199"/>
      <c r="X92" s="199"/>
      <c r="Y92" s="199"/>
    </row>
    <row r="93" spans="2:26" ht="15" customHeight="1" x14ac:dyDescent="0.2">
      <c r="B93" s="29"/>
      <c r="K93" s="128" t="str">
        <f>IF(Projekteingabe!K88="","",Projekteingabe!K88)</f>
        <v xml:space="preserve"> </v>
      </c>
      <c r="L93" s="259" t="s">
        <v>234</v>
      </c>
      <c r="M93" s="264"/>
      <c r="N93" s="264"/>
      <c r="O93" s="264"/>
      <c r="P93" s="264"/>
      <c r="Q93" s="140"/>
      <c r="R93" s="198" t="str">
        <f>IF(K93="x",IF(COUNTIF(K99:K133,"x")=0,"Zielgruppe(n) eingeben",""),IF(COUNTIF(K93,"x")=0,""))</f>
        <v/>
      </c>
      <c r="S93" s="199"/>
      <c r="T93" s="199"/>
      <c r="U93" s="199"/>
      <c r="V93" s="199"/>
      <c r="W93" s="199"/>
      <c r="X93" s="199"/>
      <c r="Y93" s="199"/>
      <c r="Z93" s="221"/>
    </row>
    <row r="94" spans="2:26" ht="7.5" customHeight="1" x14ac:dyDescent="0.2">
      <c r="B94" s="29"/>
      <c r="K94" s="5"/>
      <c r="L94" s="5"/>
      <c r="M94" s="5"/>
      <c r="N94" s="5"/>
      <c r="O94" s="5"/>
      <c r="P94" s="5"/>
      <c r="Q94" s="140"/>
      <c r="R94" s="197"/>
      <c r="S94" s="199"/>
      <c r="T94" s="199"/>
      <c r="U94" s="199"/>
      <c r="V94" s="199"/>
      <c r="W94" s="199"/>
      <c r="X94" s="199"/>
      <c r="Y94" s="199"/>
      <c r="Z94" s="221"/>
    </row>
    <row r="95" spans="2:26" ht="15" customHeight="1" x14ac:dyDescent="0.2">
      <c r="B95" s="29"/>
      <c r="C95" s="139" t="s">
        <v>317</v>
      </c>
      <c r="D95" s="136"/>
      <c r="E95" s="136"/>
      <c r="F95" s="136"/>
      <c r="G95" s="136"/>
      <c r="H95" s="136"/>
      <c r="I95" s="136"/>
      <c r="J95" s="136"/>
      <c r="K95" s="136"/>
      <c r="L95" s="136"/>
      <c r="M95" s="136"/>
      <c r="N95" s="136"/>
      <c r="O95" s="136"/>
      <c r="P95" s="136"/>
      <c r="Q95" s="140"/>
    </row>
    <row r="96" spans="2:26" ht="4.5" customHeight="1" x14ac:dyDescent="0.2">
      <c r="B96" s="29"/>
      <c r="C96" s="8"/>
      <c r="D96" s="5"/>
      <c r="E96" s="5"/>
      <c r="F96" s="5"/>
      <c r="G96" s="5"/>
      <c r="H96" s="5"/>
      <c r="I96" s="5"/>
      <c r="J96" s="5"/>
      <c r="K96" s="5"/>
      <c r="L96" s="5"/>
      <c r="M96" s="5"/>
      <c r="N96" s="5"/>
      <c r="O96" s="5"/>
      <c r="P96" s="5"/>
      <c r="Q96" s="140"/>
    </row>
    <row r="97" spans="2:20" ht="15" customHeight="1" x14ac:dyDescent="0.2">
      <c r="B97" s="29"/>
      <c r="C97" s="5"/>
      <c r="D97" s="8"/>
      <c r="E97" s="49"/>
      <c r="F97" s="124"/>
      <c r="G97" s="49"/>
      <c r="H97" s="9"/>
      <c r="I97" s="124"/>
      <c r="J97" s="269" t="s">
        <v>287</v>
      </c>
      <c r="K97" s="269"/>
      <c r="L97" s="269"/>
      <c r="M97" s="138"/>
      <c r="N97" s="6"/>
      <c r="O97" s="202"/>
      <c r="P97" s="6"/>
      <c r="Q97" s="21"/>
    </row>
    <row r="98" spans="2:20" ht="7.5" customHeight="1" x14ac:dyDescent="0.2">
      <c r="B98" s="29"/>
      <c r="C98" s="5"/>
      <c r="D98" s="8"/>
      <c r="E98" s="8"/>
      <c r="F98" s="8"/>
      <c r="G98" s="8"/>
      <c r="H98" s="8"/>
      <c r="I98" s="8"/>
      <c r="J98" s="8"/>
      <c r="K98" s="9"/>
      <c r="L98" s="9"/>
      <c r="M98" s="126"/>
      <c r="N98" s="6"/>
      <c r="O98" s="202"/>
      <c r="P98" s="6"/>
      <c r="Q98" s="21"/>
    </row>
    <row r="99" spans="2:20" ht="15" customHeight="1" x14ac:dyDescent="0.2">
      <c r="B99" s="24"/>
      <c r="D99" s="8"/>
      <c r="E99" s="38" t="s">
        <v>43</v>
      </c>
      <c r="F99" s="6"/>
      <c r="H99" s="9"/>
      <c r="I99" s="6"/>
      <c r="J99" s="8"/>
      <c r="K99" s="128" t="str">
        <f>IF(Projekteingabe!K94="","",Projekteingabe!K94)</f>
        <v/>
      </c>
      <c r="L99" s="9"/>
      <c r="M99" s="9"/>
      <c r="N99" s="6"/>
      <c r="O99" s="6"/>
      <c r="P99" s="6"/>
      <c r="Q99" s="21"/>
    </row>
    <row r="100" spans="2:20" ht="5.0999999999999996" customHeight="1" x14ac:dyDescent="0.2">
      <c r="B100" s="24"/>
      <c r="D100" s="8"/>
      <c r="E100" s="9"/>
      <c r="F100" s="9"/>
      <c r="H100" s="9"/>
      <c r="I100" s="6"/>
      <c r="J100" s="8"/>
      <c r="K100" s="9"/>
      <c r="L100" s="9"/>
      <c r="M100" s="9"/>
      <c r="N100" s="6"/>
      <c r="O100" s="6"/>
      <c r="P100" s="6"/>
      <c r="Q100" s="21"/>
    </row>
    <row r="101" spans="2:20" ht="15" customHeight="1" x14ac:dyDescent="0.2">
      <c r="B101" s="23"/>
      <c r="D101" s="37"/>
      <c r="E101" s="38" t="s">
        <v>111</v>
      </c>
      <c r="F101" s="6"/>
      <c r="H101" s="6"/>
      <c r="I101" s="6"/>
      <c r="K101" s="128" t="str">
        <f>IF(Projekteingabe!K96="","",Projekteingabe!K96)</f>
        <v/>
      </c>
      <c r="L101" s="37"/>
      <c r="N101" s="6"/>
      <c r="O101" s="6"/>
      <c r="P101" s="6"/>
      <c r="Q101" s="21"/>
    </row>
    <row r="102" spans="2:20" ht="5.0999999999999996" customHeight="1" x14ac:dyDescent="0.2">
      <c r="B102" s="24"/>
      <c r="D102" s="8"/>
      <c r="E102" s="9"/>
      <c r="F102" s="9"/>
      <c r="H102" s="9"/>
      <c r="I102" s="6"/>
      <c r="K102" s="9"/>
      <c r="N102" s="6"/>
      <c r="O102" s="6"/>
      <c r="P102" s="8"/>
      <c r="Q102" s="203"/>
      <c r="R102" s="9"/>
      <c r="S102" s="9"/>
      <c r="T102" s="9"/>
    </row>
    <row r="103" spans="2:20" ht="15" customHeight="1" x14ac:dyDescent="0.2">
      <c r="B103" s="24"/>
      <c r="D103" s="8"/>
      <c r="E103" s="38" t="s">
        <v>235</v>
      </c>
      <c r="F103" s="6"/>
      <c r="H103" s="9"/>
      <c r="I103" s="6"/>
      <c r="K103" s="128" t="str">
        <f>IF(Projekteingabe!K98="","",Projekteingabe!K98)</f>
        <v/>
      </c>
      <c r="N103" s="6"/>
      <c r="O103" s="6"/>
      <c r="P103" s="8"/>
      <c r="Q103" s="203"/>
      <c r="R103" s="9"/>
      <c r="S103" s="9"/>
      <c r="T103" s="9"/>
    </row>
    <row r="104" spans="2:20" ht="5.0999999999999996" customHeight="1" x14ac:dyDescent="0.2">
      <c r="B104" s="24"/>
      <c r="D104" s="8"/>
      <c r="E104" s="9"/>
      <c r="F104" s="9"/>
      <c r="H104" s="9"/>
      <c r="I104" s="6"/>
      <c r="K104" s="9"/>
      <c r="N104" s="6"/>
      <c r="O104" s="6"/>
      <c r="P104" s="8"/>
      <c r="Q104" s="203"/>
      <c r="R104" s="9"/>
      <c r="S104" s="9"/>
      <c r="T104" s="9"/>
    </row>
    <row r="105" spans="2:20" ht="15" customHeight="1" x14ac:dyDescent="0.2">
      <c r="B105" s="24"/>
      <c r="D105" s="8"/>
      <c r="E105" s="38" t="s">
        <v>109</v>
      </c>
      <c r="F105" s="6"/>
      <c r="H105" s="9"/>
      <c r="I105" s="6"/>
      <c r="K105" s="128" t="str">
        <f>IF(Projekteingabe!K100="","",Projekteingabe!K100)</f>
        <v/>
      </c>
      <c r="N105" s="6"/>
      <c r="O105" s="6"/>
      <c r="P105" s="8"/>
      <c r="Q105" s="203"/>
      <c r="R105" s="9"/>
      <c r="S105" s="9"/>
      <c r="T105" s="9"/>
    </row>
    <row r="106" spans="2:20" ht="5.0999999999999996" customHeight="1" x14ac:dyDescent="0.2">
      <c r="B106" s="24"/>
      <c r="D106" s="8"/>
      <c r="E106" s="9"/>
      <c r="F106" s="9"/>
      <c r="H106" s="9"/>
      <c r="I106" s="6"/>
      <c r="K106" s="9"/>
      <c r="N106" s="6"/>
      <c r="O106" s="6"/>
      <c r="P106" s="8"/>
      <c r="Q106" s="203"/>
      <c r="R106" s="9"/>
      <c r="S106" s="9"/>
      <c r="T106" s="9"/>
    </row>
    <row r="107" spans="2:20" ht="15" customHeight="1" x14ac:dyDescent="0.2">
      <c r="B107" s="24"/>
      <c r="D107" s="8"/>
      <c r="E107" s="9" t="s">
        <v>303</v>
      </c>
      <c r="F107" s="9"/>
      <c r="H107" s="9"/>
      <c r="I107" s="6"/>
      <c r="K107" s="128" t="str">
        <f>IF(Projekteingabe!K102="","",Projekteingabe!K102)</f>
        <v/>
      </c>
      <c r="N107" s="6"/>
      <c r="O107" s="6"/>
      <c r="P107" s="8"/>
      <c r="Q107" s="203"/>
      <c r="R107" s="9"/>
      <c r="S107" s="9"/>
      <c r="T107" s="9"/>
    </row>
    <row r="108" spans="2:20" ht="5.0999999999999996" customHeight="1" x14ac:dyDescent="0.2">
      <c r="B108" s="24"/>
      <c r="D108" s="8"/>
      <c r="E108" s="9"/>
      <c r="F108" s="9"/>
      <c r="H108" s="9"/>
      <c r="I108" s="6"/>
      <c r="K108" s="9"/>
      <c r="N108" s="6"/>
      <c r="O108" s="6"/>
      <c r="P108" s="8"/>
      <c r="Q108" s="203"/>
      <c r="R108" s="9"/>
      <c r="S108" s="9"/>
      <c r="T108" s="9"/>
    </row>
    <row r="109" spans="2:20" ht="15" customHeight="1" x14ac:dyDescent="0.2">
      <c r="B109" s="23"/>
      <c r="D109" s="37"/>
      <c r="E109" s="38" t="s">
        <v>46</v>
      </c>
      <c r="F109" s="6"/>
      <c r="H109" s="6"/>
      <c r="I109" s="6"/>
      <c r="K109" s="128" t="str">
        <f>IF(Projekteingabe!K104="","",Projekteingabe!K104)</f>
        <v/>
      </c>
      <c r="L109" s="37"/>
      <c r="N109" s="6"/>
      <c r="O109" s="6"/>
      <c r="P109" s="6"/>
      <c r="Q109" s="21"/>
    </row>
    <row r="110" spans="2:20" ht="5.0999999999999996" customHeight="1" x14ac:dyDescent="0.2">
      <c r="B110" s="24"/>
      <c r="D110" s="8"/>
      <c r="E110" s="9"/>
      <c r="F110" s="9"/>
      <c r="H110" s="9"/>
      <c r="I110" s="9"/>
      <c r="K110" s="9"/>
      <c r="N110" s="6"/>
      <c r="O110" s="6"/>
      <c r="P110" s="8"/>
      <c r="Q110" s="203"/>
      <c r="R110" s="9"/>
      <c r="S110" s="9"/>
      <c r="T110" s="9"/>
    </row>
    <row r="111" spans="2:20" ht="15" customHeight="1" x14ac:dyDescent="0.2">
      <c r="B111" s="24"/>
      <c r="D111" s="8"/>
      <c r="E111" s="38" t="s">
        <v>44</v>
      </c>
      <c r="F111" s="6"/>
      <c r="H111" s="9"/>
      <c r="I111" s="9"/>
      <c r="K111" s="128" t="str">
        <f>IF(Projekteingabe!K106="","",Projekteingabe!K106)</f>
        <v/>
      </c>
      <c r="N111" s="6"/>
      <c r="O111" s="6"/>
      <c r="P111" s="8"/>
      <c r="Q111" s="203"/>
      <c r="R111" s="9"/>
      <c r="S111" s="9"/>
      <c r="T111" s="9"/>
    </row>
    <row r="112" spans="2:20" ht="5.0999999999999996" customHeight="1" x14ac:dyDescent="0.2">
      <c r="B112" s="24"/>
      <c r="D112" s="8"/>
      <c r="E112" s="9"/>
      <c r="F112" s="9"/>
      <c r="H112" s="9"/>
      <c r="I112" s="9"/>
      <c r="K112" s="9"/>
      <c r="N112" s="6"/>
      <c r="O112" s="6"/>
      <c r="P112" s="8"/>
      <c r="Q112" s="203"/>
      <c r="R112" s="9"/>
      <c r="S112" s="9"/>
      <c r="T112" s="9"/>
    </row>
    <row r="113" spans="2:20" ht="15" customHeight="1" x14ac:dyDescent="0.2">
      <c r="B113" s="23"/>
      <c r="D113" s="37"/>
      <c r="E113" s="38" t="s">
        <v>45</v>
      </c>
      <c r="F113" s="6"/>
      <c r="H113" s="6"/>
      <c r="I113" s="6"/>
      <c r="K113" s="128" t="str">
        <f>IF(Projekteingabe!K108="","",Projekteingabe!K108)</f>
        <v/>
      </c>
      <c r="L113" s="37"/>
      <c r="N113" s="6"/>
      <c r="O113" s="6"/>
      <c r="P113" s="6"/>
      <c r="Q113" s="21"/>
    </row>
    <row r="114" spans="2:20" ht="5.0999999999999996" customHeight="1" x14ac:dyDescent="0.2">
      <c r="B114" s="24"/>
      <c r="D114" s="8"/>
      <c r="E114" s="9"/>
      <c r="F114" s="9"/>
      <c r="H114" s="9"/>
      <c r="I114" s="9"/>
      <c r="K114" s="9"/>
      <c r="N114" s="6"/>
      <c r="O114" s="6"/>
      <c r="P114" s="8"/>
      <c r="Q114" s="203"/>
      <c r="R114" s="9"/>
      <c r="S114" s="9"/>
      <c r="T114" s="9"/>
    </row>
    <row r="115" spans="2:20" ht="15" customHeight="1" x14ac:dyDescent="0.2">
      <c r="B115" s="24"/>
      <c r="D115" s="8"/>
      <c r="E115" s="38" t="s">
        <v>110</v>
      </c>
      <c r="F115" s="6"/>
      <c r="H115" s="9"/>
      <c r="I115" s="9"/>
      <c r="K115" s="128" t="str">
        <f>IF(Projekteingabe!K110="","",Projekteingabe!K110)</f>
        <v/>
      </c>
      <c r="N115" s="6"/>
      <c r="O115" s="6"/>
      <c r="P115" s="8"/>
      <c r="Q115" s="203"/>
      <c r="R115" s="9"/>
      <c r="S115" s="9"/>
      <c r="T115" s="9"/>
    </row>
    <row r="116" spans="2:20" ht="5.0999999999999996" customHeight="1" x14ac:dyDescent="0.2">
      <c r="B116" s="24"/>
      <c r="D116" s="8"/>
      <c r="E116" s="9"/>
      <c r="F116" s="9"/>
      <c r="H116" s="9"/>
      <c r="I116" s="9"/>
      <c r="K116" s="9"/>
      <c r="N116" s="6"/>
      <c r="O116" s="6"/>
      <c r="P116" s="8"/>
      <c r="Q116" s="203"/>
      <c r="R116" s="9"/>
      <c r="S116" s="9"/>
      <c r="T116" s="9"/>
    </row>
    <row r="117" spans="2:20" ht="15" customHeight="1" x14ac:dyDescent="0.2">
      <c r="B117" s="23"/>
      <c r="D117" s="4"/>
      <c r="E117" s="38" t="s">
        <v>48</v>
      </c>
      <c r="F117" s="6"/>
      <c r="H117" s="9"/>
      <c r="I117" s="6"/>
      <c r="K117" s="128" t="str">
        <f>IF(Projekteingabe!K112="","",Projekteingabe!K112)</f>
        <v/>
      </c>
      <c r="L117" s="4"/>
      <c r="N117" s="6"/>
      <c r="O117" s="6"/>
      <c r="P117" s="6"/>
      <c r="Q117" s="21"/>
    </row>
    <row r="118" spans="2:20" ht="5.0999999999999996" customHeight="1" x14ac:dyDescent="0.2">
      <c r="B118" s="24"/>
      <c r="D118" s="8"/>
      <c r="E118" s="9"/>
      <c r="F118" s="9"/>
      <c r="H118" s="9"/>
      <c r="I118" s="9"/>
      <c r="K118" s="9"/>
      <c r="N118" s="6"/>
      <c r="O118" s="6"/>
      <c r="P118" s="8"/>
      <c r="Q118" s="203"/>
      <c r="R118" s="9"/>
      <c r="S118" s="9"/>
      <c r="T118" s="9"/>
    </row>
    <row r="119" spans="2:20" ht="15" customHeight="1" x14ac:dyDescent="0.2">
      <c r="B119" s="23"/>
      <c r="D119" s="4"/>
      <c r="E119" s="38" t="s">
        <v>341</v>
      </c>
      <c r="F119" s="6"/>
      <c r="H119" s="9"/>
      <c r="I119" s="6"/>
      <c r="K119" s="128" t="s">
        <v>242</v>
      </c>
      <c r="L119" s="4"/>
      <c r="N119" s="6"/>
      <c r="O119" s="6"/>
      <c r="P119" s="6"/>
      <c r="Q119" s="21"/>
    </row>
    <row r="120" spans="2:20" ht="5.0999999999999996" customHeight="1" x14ac:dyDescent="0.2">
      <c r="B120" s="24"/>
      <c r="D120" s="8"/>
      <c r="E120" s="9"/>
      <c r="F120" s="9"/>
      <c r="H120" s="9"/>
      <c r="I120" s="9"/>
      <c r="K120" s="9"/>
      <c r="N120" s="6"/>
      <c r="O120" s="6"/>
      <c r="P120" s="8"/>
      <c r="Q120" s="203"/>
      <c r="R120" s="9"/>
      <c r="S120" s="9"/>
      <c r="T120" s="9"/>
    </row>
    <row r="121" spans="2:20" ht="15" customHeight="1" x14ac:dyDescent="0.2">
      <c r="B121" s="24"/>
      <c r="D121" s="8"/>
      <c r="E121" s="9" t="s">
        <v>50</v>
      </c>
      <c r="F121" s="6"/>
      <c r="H121" s="9"/>
      <c r="I121" s="9"/>
      <c r="K121" s="128" t="str">
        <f>IF(Projekteingabe!K116="","",Projekteingabe!K116)</f>
        <v/>
      </c>
      <c r="N121" s="6"/>
      <c r="O121" s="6"/>
      <c r="P121" s="8"/>
      <c r="Q121" s="203"/>
      <c r="R121" s="9"/>
      <c r="S121" s="9"/>
      <c r="T121" s="9"/>
    </row>
    <row r="122" spans="2:20" ht="5.0999999999999996" customHeight="1" x14ac:dyDescent="0.2">
      <c r="B122" s="24"/>
      <c r="D122" s="8"/>
      <c r="E122" s="9"/>
      <c r="F122" s="9"/>
      <c r="H122" s="9"/>
      <c r="I122" s="9"/>
      <c r="K122" s="9"/>
      <c r="N122" s="6"/>
      <c r="O122" s="6"/>
      <c r="P122" s="8"/>
      <c r="Q122" s="203"/>
      <c r="R122" s="9"/>
      <c r="S122" s="9"/>
      <c r="T122" s="9"/>
    </row>
    <row r="123" spans="2:20" ht="15" customHeight="1" x14ac:dyDescent="0.2">
      <c r="B123" s="23"/>
      <c r="D123" s="4"/>
      <c r="E123" s="38" t="s">
        <v>47</v>
      </c>
      <c r="F123" s="6"/>
      <c r="H123" s="9"/>
      <c r="I123" s="6"/>
      <c r="K123" s="128" t="str">
        <f>IF(Projekteingabe!K118="","",Projekteingabe!K118)</f>
        <v/>
      </c>
      <c r="L123" s="4"/>
      <c r="N123" s="6"/>
      <c r="O123" s="6"/>
      <c r="P123" s="6"/>
      <c r="Q123" s="21"/>
    </row>
    <row r="124" spans="2:20" ht="5.0999999999999996" customHeight="1" x14ac:dyDescent="0.2">
      <c r="B124" s="24"/>
      <c r="D124" s="8"/>
      <c r="E124" s="9"/>
      <c r="F124" s="9"/>
      <c r="H124" s="9"/>
      <c r="I124" s="9"/>
      <c r="K124" s="9"/>
      <c r="N124" s="6"/>
      <c r="O124" s="6"/>
      <c r="P124" s="8"/>
      <c r="Q124" s="203"/>
      <c r="R124" s="9"/>
      <c r="S124" s="9"/>
      <c r="T124" s="9"/>
    </row>
    <row r="125" spans="2:20" ht="15" customHeight="1" x14ac:dyDescent="0.2">
      <c r="B125" s="24"/>
      <c r="D125" s="8"/>
      <c r="E125" s="9" t="s">
        <v>51</v>
      </c>
      <c r="F125" s="6"/>
      <c r="H125" s="9"/>
      <c r="I125" s="9"/>
      <c r="K125" s="128" t="str">
        <f>IF(Projekteingabe!K120="","",Projekteingabe!K120)</f>
        <v/>
      </c>
      <c r="N125" s="6"/>
      <c r="O125" s="6"/>
      <c r="P125" s="8"/>
      <c r="Q125" s="203"/>
      <c r="R125" s="9"/>
      <c r="S125" s="9"/>
      <c r="T125" s="9"/>
    </row>
    <row r="126" spans="2:20" ht="5.0999999999999996" customHeight="1" x14ac:dyDescent="0.2">
      <c r="B126" s="24"/>
      <c r="D126" s="8"/>
      <c r="E126" s="9"/>
      <c r="F126" s="9"/>
      <c r="H126" s="9"/>
      <c r="I126" s="9"/>
      <c r="K126" s="9"/>
      <c r="N126" s="6"/>
      <c r="O126" s="6"/>
      <c r="P126" s="8"/>
      <c r="Q126" s="203"/>
      <c r="R126" s="9"/>
      <c r="S126" s="9"/>
      <c r="T126" s="9"/>
    </row>
    <row r="127" spans="2:20" ht="15" customHeight="1" x14ac:dyDescent="0.2">
      <c r="B127" s="23"/>
      <c r="D127" s="4"/>
      <c r="E127" s="9" t="s">
        <v>236</v>
      </c>
      <c r="F127" s="6"/>
      <c r="H127" s="9"/>
      <c r="I127" s="6"/>
      <c r="K127" s="128" t="str">
        <f>IF(Projekteingabe!K122="","",Projekteingabe!K122)</f>
        <v/>
      </c>
      <c r="L127" s="4"/>
      <c r="N127" s="6"/>
      <c r="O127" s="6"/>
      <c r="P127" s="6"/>
      <c r="Q127" s="21"/>
    </row>
    <row r="128" spans="2:20" ht="5.0999999999999996" customHeight="1" x14ac:dyDescent="0.2">
      <c r="B128" s="24"/>
      <c r="D128" s="9"/>
      <c r="E128" s="9"/>
      <c r="F128" s="9"/>
      <c r="H128" s="9"/>
      <c r="I128" s="9"/>
      <c r="J128" s="9"/>
      <c r="K128" s="9"/>
      <c r="L128" s="9"/>
      <c r="M128" s="9"/>
      <c r="N128" s="6"/>
      <c r="O128" s="6"/>
      <c r="P128" s="6"/>
      <c r="Q128" s="21"/>
    </row>
    <row r="129" spans="2:20" ht="15" customHeight="1" x14ac:dyDescent="0.2">
      <c r="B129" s="24"/>
      <c r="D129" s="9"/>
      <c r="E129" s="9" t="s">
        <v>49</v>
      </c>
      <c r="F129" s="6"/>
      <c r="H129" s="9"/>
      <c r="I129" s="9"/>
      <c r="J129" s="9"/>
      <c r="K129" s="128" t="str">
        <f>IF(Projekteingabe!K124="","",Projekteingabe!K124)</f>
        <v/>
      </c>
      <c r="L129" s="9"/>
      <c r="M129" s="9"/>
      <c r="N129" s="6"/>
      <c r="O129" s="6"/>
      <c r="P129" s="6"/>
      <c r="Q129" s="21"/>
    </row>
    <row r="130" spans="2:20" ht="7.5" customHeight="1" x14ac:dyDescent="0.2">
      <c r="B130" s="24"/>
      <c r="C130" s="9"/>
      <c r="D130" s="9"/>
      <c r="E130" s="9"/>
      <c r="F130" s="9"/>
      <c r="G130" s="9"/>
      <c r="H130" s="9"/>
      <c r="I130" s="9"/>
      <c r="J130" s="9"/>
      <c r="K130" s="9"/>
      <c r="L130" s="9"/>
      <c r="M130" s="9"/>
      <c r="N130" s="6"/>
      <c r="O130" s="6"/>
      <c r="P130" s="6"/>
      <c r="Q130" s="21"/>
    </row>
    <row r="131" spans="2:20" ht="15" customHeight="1" x14ac:dyDescent="0.2">
      <c r="B131" s="24"/>
      <c r="D131" s="9"/>
      <c r="E131" s="9" t="s">
        <v>340</v>
      </c>
      <c r="F131" s="6"/>
      <c r="H131" s="9"/>
      <c r="I131" s="9"/>
      <c r="J131" s="9"/>
      <c r="K131" s="128" t="s">
        <v>242</v>
      </c>
      <c r="L131" s="9"/>
      <c r="M131" s="9"/>
      <c r="N131" s="6"/>
      <c r="O131" s="6"/>
      <c r="P131" s="6"/>
      <c r="Q131" s="21"/>
    </row>
    <row r="132" spans="2:20" ht="7.5" customHeight="1" x14ac:dyDescent="0.2">
      <c r="B132" s="24"/>
      <c r="C132" s="9"/>
      <c r="D132" s="9"/>
      <c r="E132" s="9"/>
      <c r="F132" s="9"/>
      <c r="G132" s="9"/>
      <c r="H132" s="9"/>
      <c r="I132" s="9"/>
      <c r="J132" s="9"/>
      <c r="K132" s="9"/>
      <c r="L132" s="9"/>
      <c r="M132" s="9"/>
      <c r="N132" s="6"/>
      <c r="O132" s="6"/>
      <c r="P132" s="6"/>
      <c r="Q132" s="21"/>
    </row>
    <row r="133" spans="2:20" ht="15" customHeight="1" x14ac:dyDescent="0.2">
      <c r="B133" s="23"/>
      <c r="C133" s="31" t="s">
        <v>9</v>
      </c>
      <c r="D133" s="37"/>
      <c r="E133" s="343" t="str">
        <f>IF(Projekteingabe!E128="","",Projekteingabe!E128)</f>
        <v/>
      </c>
      <c r="F133" s="267"/>
      <c r="G133" s="267"/>
      <c r="H133" s="267"/>
      <c r="I133" s="268"/>
      <c r="J133" s="9"/>
      <c r="K133" s="128" t="str">
        <f>IF(Projekteingabe!K128="","",Projekteingabe!K128)</f>
        <v/>
      </c>
      <c r="L133" s="4"/>
      <c r="N133" s="6"/>
      <c r="O133" s="6"/>
      <c r="P133" s="6"/>
      <c r="Q133" s="21"/>
    </row>
    <row r="134" spans="2:20" s="6" customFormat="1" ht="15" customHeight="1" x14ac:dyDescent="0.2">
      <c r="B134" s="23"/>
      <c r="Q134" s="21"/>
    </row>
    <row r="135" spans="2:20" s="6" customFormat="1" ht="15" customHeight="1" x14ac:dyDescent="0.2">
      <c r="B135" s="29"/>
      <c r="C135" s="142" t="s">
        <v>146</v>
      </c>
      <c r="I135" s="13"/>
      <c r="J135" s="16"/>
      <c r="K135" s="70" t="s">
        <v>242</v>
      </c>
      <c r="L135" s="39" t="s">
        <v>2</v>
      </c>
      <c r="M135" s="70"/>
      <c r="N135" s="39" t="s">
        <v>145</v>
      </c>
      <c r="O135" s="16"/>
      <c r="P135" s="16"/>
      <c r="Q135" s="21"/>
      <c r="R135" s="134" t="str">
        <f>IF(COUNTIF(K135:M135,"x")=2,"Entweder oder!",IF(COUNTIF(K135:M135,"x")=0,"Bitte Ankreuzen!",IF(M135="x",IF(C137="","Kommentar fehlt!",""),"")))</f>
        <v>Bitte Ankreuzen!</v>
      </c>
    </row>
    <row r="136" spans="2:20" s="6" customFormat="1" ht="3.75" customHeight="1" x14ac:dyDescent="0.2">
      <c r="B136" s="23"/>
      <c r="Q136" s="21"/>
    </row>
    <row r="137" spans="2:20" ht="91.5" customHeight="1" x14ac:dyDescent="0.2">
      <c r="B137" s="23"/>
      <c r="C137" s="253"/>
      <c r="D137" s="254"/>
      <c r="E137" s="254"/>
      <c r="F137" s="254"/>
      <c r="G137" s="254"/>
      <c r="H137" s="254"/>
      <c r="I137" s="254"/>
      <c r="J137" s="254"/>
      <c r="K137" s="254"/>
      <c r="L137" s="254"/>
      <c r="M137" s="254"/>
      <c r="N137" s="254"/>
      <c r="O137" s="254"/>
      <c r="P137" s="255"/>
      <c r="Q137" s="21"/>
    </row>
    <row r="138" spans="2:20" ht="7.5" customHeight="1" x14ac:dyDescent="0.2">
      <c r="B138" s="25"/>
      <c r="C138" s="26"/>
      <c r="D138" s="26"/>
      <c r="E138" s="26"/>
      <c r="F138" s="26"/>
      <c r="G138" s="26"/>
      <c r="H138" s="26"/>
      <c r="I138" s="26"/>
      <c r="J138" s="26"/>
      <c r="K138" s="26"/>
      <c r="L138" s="26"/>
      <c r="M138" s="41"/>
      <c r="N138" s="41"/>
      <c r="O138" s="41"/>
      <c r="P138" s="26"/>
      <c r="Q138" s="27"/>
    </row>
    <row r="139" spans="2:20" ht="15" customHeight="1" x14ac:dyDescent="0.2">
      <c r="B139" s="6"/>
      <c r="D139" s="6"/>
    </row>
    <row r="140" spans="2:20" s="6" customFormat="1" ht="30" customHeight="1" x14ac:dyDescent="0.2">
      <c r="B140" s="36"/>
      <c r="C140" s="18" t="s">
        <v>238</v>
      </c>
      <c r="D140" s="19"/>
      <c r="E140" s="19"/>
      <c r="F140" s="19"/>
      <c r="G140" s="19"/>
      <c r="H140" s="19"/>
      <c r="I140" s="34"/>
      <c r="J140" s="33"/>
      <c r="K140" s="19"/>
      <c r="L140" s="33"/>
      <c r="M140" s="34"/>
      <c r="N140" s="33"/>
      <c r="O140" s="19"/>
      <c r="P140" s="33"/>
      <c r="Q140" s="20"/>
      <c r="S140" s="2"/>
      <c r="T140" s="2"/>
    </row>
    <row r="141" spans="2:20" s="6" customFormat="1" ht="22.5" customHeight="1" x14ac:dyDescent="0.2">
      <c r="B141" s="29"/>
      <c r="C141" s="9" t="s">
        <v>304</v>
      </c>
      <c r="I141" s="13"/>
      <c r="J141" s="16"/>
      <c r="L141" s="16"/>
      <c r="M141" s="13"/>
      <c r="N141" s="16"/>
      <c r="P141" s="16"/>
      <c r="Q141" s="21"/>
      <c r="S141" s="2"/>
      <c r="T141" s="2"/>
    </row>
    <row r="142" spans="2:20" ht="75" customHeight="1" x14ac:dyDescent="0.2">
      <c r="B142" s="23"/>
      <c r="C142" s="323" t="str">
        <f>IF(Projekteingabe!C133="","",Projekteingabe!C133)</f>
        <v/>
      </c>
      <c r="D142" s="324"/>
      <c r="E142" s="324"/>
      <c r="F142" s="324"/>
      <c r="G142" s="324"/>
      <c r="H142" s="324"/>
      <c r="I142" s="324"/>
      <c r="J142" s="324"/>
      <c r="K142" s="324"/>
      <c r="L142" s="324"/>
      <c r="M142" s="324"/>
      <c r="N142" s="324"/>
      <c r="O142" s="324"/>
      <c r="P142" s="325"/>
      <c r="Q142" s="21"/>
    </row>
    <row r="143" spans="2:20" s="6" customFormat="1" ht="7.5" customHeight="1" x14ac:dyDescent="0.2">
      <c r="B143" s="23"/>
      <c r="Q143" s="21"/>
    </row>
    <row r="144" spans="2:20" s="6" customFormat="1" ht="15" customHeight="1" x14ac:dyDescent="0.2">
      <c r="B144" s="29"/>
      <c r="C144" s="142" t="s">
        <v>243</v>
      </c>
      <c r="I144" s="13"/>
      <c r="J144" s="16"/>
      <c r="K144" s="70"/>
      <c r="L144" s="39" t="s">
        <v>2</v>
      </c>
      <c r="M144" s="70"/>
      <c r="N144" s="39" t="s">
        <v>145</v>
      </c>
      <c r="O144" s="16"/>
      <c r="P144" s="16"/>
      <c r="Q144" s="21"/>
      <c r="R144" s="134" t="str">
        <f>IF(COUNTIF(K144:M144,"x")=2,"Entweder oder!",IF(COUNTIF(K144:M144,"x")=0,"Bitte Ankreuzen!",IF(M144="x",IF(C146="","Kommentar fehlt!",""),"")))</f>
        <v>Bitte Ankreuzen!</v>
      </c>
    </row>
    <row r="145" spans="2:31" s="6" customFormat="1" ht="3.75" customHeight="1" x14ac:dyDescent="0.2">
      <c r="B145" s="23"/>
      <c r="Q145" s="21"/>
    </row>
    <row r="146" spans="2:31" ht="91.5" customHeight="1" x14ac:dyDescent="0.2">
      <c r="B146" s="23"/>
      <c r="C146" s="253"/>
      <c r="D146" s="254"/>
      <c r="E146" s="254"/>
      <c r="F146" s="254"/>
      <c r="G146" s="254"/>
      <c r="H146" s="254"/>
      <c r="I146" s="254"/>
      <c r="J146" s="254"/>
      <c r="K146" s="254"/>
      <c r="L146" s="254"/>
      <c r="M146" s="254"/>
      <c r="N146" s="254"/>
      <c r="O146" s="254"/>
      <c r="P146" s="255"/>
      <c r="Q146" s="21"/>
    </row>
    <row r="147" spans="2:31" ht="7.5" customHeight="1" x14ac:dyDescent="0.2">
      <c r="B147" s="25"/>
      <c r="C147" s="26"/>
      <c r="D147" s="26"/>
      <c r="E147" s="26"/>
      <c r="F147" s="26"/>
      <c r="G147" s="26"/>
      <c r="H147" s="26"/>
      <c r="I147" s="26"/>
      <c r="J147" s="26"/>
      <c r="K147" s="26"/>
      <c r="L147" s="26"/>
      <c r="M147" s="26"/>
      <c r="N147" s="26"/>
      <c r="O147" s="26"/>
      <c r="P147" s="26"/>
      <c r="Q147" s="27"/>
    </row>
    <row r="148" spans="2:31" ht="15" customHeight="1" x14ac:dyDescent="0.2">
      <c r="B148" s="6"/>
      <c r="D148" s="6"/>
    </row>
    <row r="149" spans="2:31" s="50" customFormat="1" ht="22.5" customHeight="1" x14ac:dyDescent="0.25">
      <c r="B149" s="51"/>
      <c r="C149" s="53" t="s">
        <v>96</v>
      </c>
      <c r="D149" s="54"/>
      <c r="E149" s="56"/>
      <c r="F149" s="55" t="s">
        <v>52</v>
      </c>
      <c r="G149" s="55"/>
      <c r="H149" s="55"/>
      <c r="I149" s="55"/>
      <c r="J149" s="55"/>
      <c r="K149" s="55"/>
      <c r="L149" s="55"/>
      <c r="M149" s="55"/>
      <c r="N149" s="55"/>
      <c r="O149" s="56"/>
      <c r="P149" s="56"/>
      <c r="Q149" s="52"/>
    </row>
    <row r="150" spans="2:31" ht="12.75" customHeight="1" x14ac:dyDescent="0.2">
      <c r="B150" s="29"/>
      <c r="C150" s="5"/>
      <c r="D150" s="8"/>
      <c r="F150" s="57"/>
      <c r="G150" s="8"/>
      <c r="H150" s="8"/>
      <c r="I150" s="8"/>
      <c r="J150" s="8"/>
      <c r="K150" s="8"/>
      <c r="L150" s="8"/>
      <c r="M150" s="8"/>
      <c r="N150" s="8"/>
      <c r="O150" s="8"/>
      <c r="P150" s="8"/>
      <c r="Q150" s="21"/>
    </row>
    <row r="151" spans="2:31" ht="21.75" customHeight="1" x14ac:dyDescent="0.2">
      <c r="B151" s="29"/>
      <c r="C151" s="141" t="s">
        <v>159</v>
      </c>
      <c r="D151" s="8"/>
      <c r="F151" s="57"/>
      <c r="G151" s="8"/>
      <c r="H151" s="8"/>
      <c r="I151" s="8"/>
      <c r="J151" s="8"/>
      <c r="K151" s="8"/>
      <c r="L151" s="8"/>
      <c r="M151" s="8"/>
      <c r="N151" s="8"/>
      <c r="O151" s="8"/>
      <c r="P151" s="8"/>
      <c r="Q151" s="21"/>
    </row>
    <row r="152" spans="2:31" ht="7.5" customHeight="1" x14ac:dyDescent="0.2">
      <c r="B152" s="24"/>
      <c r="C152" s="9"/>
      <c r="D152" s="9"/>
      <c r="E152" s="9"/>
      <c r="F152" s="9"/>
      <c r="G152" s="9"/>
      <c r="H152" s="9"/>
      <c r="I152" s="9"/>
      <c r="J152" s="9"/>
      <c r="K152" s="9"/>
      <c r="L152" s="9"/>
      <c r="M152" s="9"/>
      <c r="N152" s="9"/>
      <c r="O152" s="9"/>
      <c r="P152" s="9"/>
      <c r="Q152" s="21"/>
    </row>
    <row r="153" spans="2:31" ht="15" customHeight="1" x14ac:dyDescent="0.2">
      <c r="B153" s="23"/>
      <c r="C153" s="128" t="str">
        <f>IF(Projekteingabe!C139="","",Projekteingabe!C139)</f>
        <v/>
      </c>
      <c r="D153" s="39" t="s">
        <v>239</v>
      </c>
      <c r="E153" s="6"/>
      <c r="F153" s="6"/>
      <c r="G153" s="6"/>
      <c r="H153" s="180"/>
      <c r="I153" s="9"/>
      <c r="J153" s="9"/>
      <c r="K153" s="6"/>
      <c r="L153" s="6"/>
      <c r="M153" s="6"/>
      <c r="N153" s="6"/>
      <c r="O153" s="6"/>
      <c r="P153" s="8"/>
      <c r="Q153" s="21"/>
      <c r="S153" s="50"/>
      <c r="T153" s="14"/>
      <c r="U153" s="50"/>
      <c r="V153" s="50"/>
      <c r="W153" s="50"/>
      <c r="X153" s="50"/>
      <c r="Y153" s="37"/>
      <c r="Z153" s="37"/>
      <c r="AA153" s="37"/>
      <c r="AB153" s="37"/>
      <c r="AC153" s="37"/>
      <c r="AD153" s="37"/>
      <c r="AE153" s="37"/>
    </row>
    <row r="154" spans="2:31" ht="7.5" customHeight="1" x14ac:dyDescent="0.2">
      <c r="B154" s="24"/>
      <c r="C154" s="9"/>
      <c r="D154" s="9"/>
      <c r="E154" s="9"/>
      <c r="F154" s="9"/>
      <c r="G154" s="9"/>
      <c r="H154" s="9"/>
      <c r="I154" s="9"/>
      <c r="J154" s="9"/>
      <c r="K154" s="9"/>
      <c r="L154" s="9"/>
      <c r="M154" s="9"/>
      <c r="N154" s="9"/>
      <c r="O154" s="9"/>
      <c r="P154" s="9"/>
      <c r="Q154" s="21"/>
    </row>
    <row r="155" spans="2:31" ht="15" customHeight="1" x14ac:dyDescent="0.2">
      <c r="B155" s="23"/>
      <c r="C155" s="128" t="str">
        <f>IF(Projekteingabe!C141="","",Projekteingabe!C141)</f>
        <v/>
      </c>
      <c r="D155" s="39" t="s">
        <v>284</v>
      </c>
      <c r="E155" s="128" t="str">
        <f>IF(Projekteingabe!E141="","",Projekteingabe!E141)</f>
        <v/>
      </c>
      <c r="F155" s="39" t="s">
        <v>37</v>
      </c>
      <c r="G155" s="37"/>
      <c r="H155" s="37"/>
      <c r="I155" s="128" t="str">
        <f>IF(Projekteingabe!I141="","",Projekteingabe!I141)</f>
        <v/>
      </c>
      <c r="J155" s="39" t="s">
        <v>286</v>
      </c>
      <c r="K155" s="37"/>
      <c r="L155" s="37"/>
      <c r="O155" s="37"/>
      <c r="P155" s="37"/>
      <c r="Q155" s="21"/>
      <c r="S155" s="50"/>
      <c r="T155" s="50"/>
      <c r="U155" s="50"/>
      <c r="V155" s="50"/>
      <c r="W155" s="50"/>
      <c r="X155" s="50"/>
      <c r="Y155" s="37"/>
      <c r="Z155" s="37"/>
      <c r="AA155" s="37"/>
      <c r="AB155" s="37"/>
      <c r="AC155" s="37"/>
      <c r="AD155" s="37"/>
      <c r="AE155" s="37"/>
    </row>
    <row r="156" spans="2:31" ht="7.5" customHeight="1" x14ac:dyDescent="0.2">
      <c r="B156" s="24"/>
      <c r="C156" s="9"/>
      <c r="D156" s="9"/>
      <c r="E156" s="9"/>
      <c r="F156" s="9"/>
      <c r="G156" s="9"/>
      <c r="H156" s="9"/>
      <c r="I156" s="9"/>
      <c r="J156" s="9"/>
      <c r="K156" s="9"/>
      <c r="L156" s="9"/>
      <c r="M156" s="9"/>
      <c r="N156" s="9"/>
      <c r="O156" s="9"/>
      <c r="P156" s="9"/>
      <c r="Q156" s="21"/>
    </row>
    <row r="157" spans="2:31" ht="15" customHeight="1" x14ac:dyDescent="0.2">
      <c r="B157" s="23"/>
      <c r="C157" s="128" t="str">
        <f>IF(Projekteingabe!C143="","",Projekteingabe!C143)</f>
        <v/>
      </c>
      <c r="D157" s="39" t="s">
        <v>9</v>
      </c>
      <c r="E157" s="318" t="str">
        <f>IF(Projekteingabe!E143="","",Projekteingabe!E143)</f>
        <v/>
      </c>
      <c r="F157" s="319" t="str">
        <f>IF(Projekteingabe!F143="","",Projekteingabe!F143)</f>
        <v/>
      </c>
      <c r="G157" s="319" t="str">
        <f>IF(Projekteingabe!G143="","",Projekteingabe!G143)</f>
        <v/>
      </c>
      <c r="H157" s="319" t="str">
        <f>IF(Projekteingabe!H143="","",Projekteingabe!H143)</f>
        <v/>
      </c>
      <c r="I157" s="319" t="str">
        <f>IF(Projekteingabe!I143="","",Projekteingabe!I143)</f>
        <v/>
      </c>
      <c r="J157" s="319" t="str">
        <f>IF(Projekteingabe!J143="","",Projekteingabe!J143)</f>
        <v/>
      </c>
      <c r="K157" s="319" t="str">
        <f>IF(Projekteingabe!K143="","",Projekteingabe!K143)</f>
        <v/>
      </c>
      <c r="L157" s="319" t="str">
        <f>IF(Projekteingabe!L143="","",Projekteingabe!L143)</f>
        <v/>
      </c>
      <c r="M157" s="319" t="str">
        <f>IF(Projekteingabe!M143="","",Projekteingabe!M143)</f>
        <v/>
      </c>
      <c r="N157" s="319" t="str">
        <f>IF(Projekteingabe!N143="","",Projekteingabe!N143)</f>
        <v/>
      </c>
      <c r="O157" s="319" t="str">
        <f>IF(Projekteingabe!O143="","",Projekteingabe!O143)</f>
        <v/>
      </c>
      <c r="P157" s="320" t="str">
        <f>IF(Projekteingabe!P143="","",Projekteingabe!P143)</f>
        <v/>
      </c>
      <c r="Q157" s="21"/>
      <c r="S157" s="50"/>
      <c r="T157" s="50"/>
      <c r="U157" s="50"/>
      <c r="V157" s="50"/>
      <c r="W157" s="50"/>
      <c r="X157" s="50"/>
    </row>
    <row r="158" spans="2:31" ht="15" customHeight="1" x14ac:dyDescent="0.2">
      <c r="B158" s="29"/>
      <c r="C158" s="5"/>
      <c r="D158" s="8"/>
      <c r="F158" s="57"/>
      <c r="G158" s="8"/>
      <c r="H158" s="8"/>
      <c r="I158" s="8"/>
      <c r="J158" s="8"/>
      <c r="K158" s="8"/>
      <c r="L158" s="8"/>
      <c r="M158" s="8"/>
      <c r="N158" s="8"/>
      <c r="O158" s="8"/>
      <c r="P158" s="8"/>
      <c r="Q158" s="21"/>
    </row>
    <row r="159" spans="2:31" s="6" customFormat="1" ht="15" customHeight="1" x14ac:dyDescent="0.2">
      <c r="B159" s="29"/>
      <c r="C159" s="142" t="s">
        <v>163</v>
      </c>
      <c r="I159" s="13"/>
      <c r="J159" s="16"/>
      <c r="K159" s="70"/>
      <c r="L159" s="39" t="s">
        <v>2</v>
      </c>
      <c r="M159" s="70"/>
      <c r="N159" s="39" t="s">
        <v>145</v>
      </c>
      <c r="O159" s="16"/>
      <c r="P159" s="16"/>
      <c r="Q159" s="21"/>
      <c r="R159" s="146" t="str">
        <f>IF(COUNTIF(K159:M159,"x")=2,"Entweder oder!",IF(COUNTIF(K159:M159,"x")=0,"Bitte Ankreuzen!",IF(M159="x",IF(C161="","Kommentar fehlt!",""),"")))</f>
        <v>Bitte Ankreuzen!</v>
      </c>
    </row>
    <row r="160" spans="2:31" s="6" customFormat="1" ht="3.75" customHeight="1" x14ac:dyDescent="0.2">
      <c r="B160" s="23"/>
      <c r="Q160" s="21"/>
    </row>
    <row r="161" spans="2:24" ht="91.5" customHeight="1" x14ac:dyDescent="0.2">
      <c r="B161" s="23"/>
      <c r="C161" s="253"/>
      <c r="D161" s="254"/>
      <c r="E161" s="254"/>
      <c r="F161" s="254"/>
      <c r="G161" s="254"/>
      <c r="H161" s="254"/>
      <c r="I161" s="254"/>
      <c r="J161" s="254"/>
      <c r="K161" s="254"/>
      <c r="L161" s="254"/>
      <c r="M161" s="254"/>
      <c r="N161" s="254"/>
      <c r="O161" s="254"/>
      <c r="P161" s="255"/>
      <c r="Q161" s="21"/>
    </row>
    <row r="162" spans="2:24" ht="7.5" customHeight="1" x14ac:dyDescent="0.2">
      <c r="B162" s="25"/>
      <c r="C162" s="26"/>
      <c r="D162" s="26"/>
      <c r="E162" s="26"/>
      <c r="F162" s="26"/>
      <c r="G162" s="26"/>
      <c r="H162" s="26"/>
      <c r="I162" s="26"/>
      <c r="J162" s="26"/>
      <c r="K162" s="26"/>
      <c r="L162" s="26"/>
      <c r="M162" s="26"/>
      <c r="N162" s="26"/>
      <c r="O162" s="26"/>
      <c r="P162" s="26"/>
      <c r="Q162" s="27"/>
    </row>
    <row r="163" spans="2:24" ht="15" customHeight="1" x14ac:dyDescent="0.2">
      <c r="B163" s="6"/>
      <c r="D163" s="6"/>
      <c r="S163" s="50"/>
      <c r="T163" s="50"/>
      <c r="U163" s="50"/>
      <c r="V163" s="50"/>
      <c r="W163" s="50"/>
      <c r="X163" s="50"/>
    </row>
    <row r="164" spans="2:24" s="50" customFormat="1" ht="22.5" customHeight="1" x14ac:dyDescent="0.25">
      <c r="B164" s="51"/>
      <c r="C164" s="53" t="s">
        <v>97</v>
      </c>
      <c r="D164" s="54"/>
      <c r="E164" s="55"/>
      <c r="F164" s="55" t="s">
        <v>260</v>
      </c>
      <c r="G164" s="55"/>
      <c r="H164" s="55"/>
      <c r="I164" s="55"/>
      <c r="J164" s="55"/>
      <c r="K164" s="55"/>
      <c r="L164" s="55"/>
      <c r="M164" s="55"/>
      <c r="N164" s="55"/>
      <c r="O164" s="56"/>
      <c r="P164" s="56"/>
      <c r="Q164" s="52"/>
      <c r="S164" s="2"/>
      <c r="T164" s="2"/>
      <c r="U164" s="2"/>
      <c r="V164" s="2"/>
      <c r="W164" s="2"/>
      <c r="X164" s="2"/>
    </row>
    <row r="165" spans="2:24" ht="21.75" customHeight="1" x14ac:dyDescent="0.2">
      <c r="B165" s="29"/>
      <c r="C165" s="5"/>
      <c r="D165" s="8"/>
      <c r="E165" s="57"/>
      <c r="F165" s="57"/>
      <c r="G165" s="8"/>
      <c r="H165" s="8"/>
      <c r="I165" s="8"/>
      <c r="J165" s="8"/>
      <c r="K165" s="8"/>
      <c r="L165" s="8"/>
      <c r="M165" s="8"/>
      <c r="N165" s="8"/>
      <c r="O165" s="8"/>
      <c r="P165" s="8"/>
      <c r="Q165" s="21"/>
      <c r="S165" s="50"/>
      <c r="T165" s="50"/>
      <c r="U165" s="50"/>
      <c r="V165" s="50"/>
      <c r="W165" s="50"/>
      <c r="X165" s="50"/>
    </row>
    <row r="166" spans="2:24" ht="75" customHeight="1" x14ac:dyDescent="0.2">
      <c r="B166" s="23"/>
      <c r="C166" s="344" t="str">
        <f>IF(Projekteingabe!C148="","",Projekteingabe!C148)</f>
        <v/>
      </c>
      <c r="D166" s="345"/>
      <c r="E166" s="345"/>
      <c r="F166" s="345"/>
      <c r="G166" s="345"/>
      <c r="H166" s="345"/>
      <c r="I166" s="345"/>
      <c r="J166" s="345"/>
      <c r="K166" s="345"/>
      <c r="L166" s="345"/>
      <c r="M166" s="345"/>
      <c r="N166" s="345"/>
      <c r="O166" s="345"/>
      <c r="P166" s="346"/>
      <c r="Q166" s="21"/>
    </row>
    <row r="167" spans="2:24" s="6" customFormat="1" ht="15" customHeight="1" x14ac:dyDescent="0.2">
      <c r="B167" s="23"/>
      <c r="Q167" s="21"/>
    </row>
    <row r="168" spans="2:24" s="6" customFormat="1" ht="15" customHeight="1" x14ac:dyDescent="0.2">
      <c r="B168" s="29"/>
      <c r="C168" s="142" t="s">
        <v>261</v>
      </c>
      <c r="I168" s="13"/>
      <c r="J168" s="16"/>
      <c r="K168" s="70"/>
      <c r="L168" s="39" t="s">
        <v>2</v>
      </c>
      <c r="M168" s="70"/>
      <c r="N168" s="39" t="s">
        <v>145</v>
      </c>
      <c r="O168" s="16"/>
      <c r="P168" s="16"/>
      <c r="Q168" s="21"/>
      <c r="R168" s="134" t="str">
        <f>IF(COUNTIF(K168:M168,"x")=2,"Entweder oder!",IF(COUNTIF(K168:M168,"x")=0,"Bitte Ankreuzen!",IF(M168="x",IF(C170="","Kommentar fehlt!",""),"")))</f>
        <v>Bitte Ankreuzen!</v>
      </c>
    </row>
    <row r="169" spans="2:24" s="6" customFormat="1" ht="3.75" customHeight="1" x14ac:dyDescent="0.2">
      <c r="B169" s="23"/>
      <c r="Q169" s="21"/>
    </row>
    <row r="170" spans="2:24" ht="75" customHeight="1" x14ac:dyDescent="0.2">
      <c r="B170" s="23"/>
      <c r="C170" s="253"/>
      <c r="D170" s="254"/>
      <c r="E170" s="254"/>
      <c r="F170" s="254"/>
      <c r="G170" s="254"/>
      <c r="H170" s="254"/>
      <c r="I170" s="254"/>
      <c r="J170" s="254"/>
      <c r="K170" s="254"/>
      <c r="L170" s="254"/>
      <c r="M170" s="254"/>
      <c r="N170" s="254"/>
      <c r="O170" s="254"/>
      <c r="P170" s="255"/>
      <c r="Q170" s="21"/>
    </row>
    <row r="171" spans="2:24" ht="7.5" customHeight="1" x14ac:dyDescent="0.2">
      <c r="B171" s="25"/>
      <c r="C171" s="26"/>
      <c r="D171" s="26"/>
      <c r="E171" s="26"/>
      <c r="F171" s="26"/>
      <c r="G171" s="26"/>
      <c r="H171" s="26"/>
      <c r="I171" s="26"/>
      <c r="J171" s="26"/>
      <c r="K171" s="26"/>
      <c r="L171" s="26"/>
      <c r="M171" s="26"/>
      <c r="N171" s="26"/>
      <c r="O171" s="26"/>
      <c r="P171" s="26"/>
      <c r="Q171" s="27"/>
    </row>
    <row r="172" spans="2:24" ht="15" customHeight="1" x14ac:dyDescent="0.2">
      <c r="B172" s="6"/>
      <c r="D172" s="6"/>
    </row>
    <row r="173" spans="2:24" ht="37.5" customHeight="1" x14ac:dyDescent="0.2">
      <c r="B173" s="36"/>
      <c r="C173" s="341" t="s">
        <v>251</v>
      </c>
      <c r="D173" s="341"/>
      <c r="E173" s="341"/>
      <c r="F173" s="341"/>
      <c r="G173" s="341"/>
      <c r="H173" s="341"/>
      <c r="I173" s="341"/>
      <c r="J173" s="341"/>
      <c r="K173" s="341"/>
      <c r="L173" s="341"/>
      <c r="M173" s="341"/>
      <c r="N173" s="341"/>
      <c r="O173" s="341"/>
      <c r="P173" s="341"/>
      <c r="Q173" s="20"/>
    </row>
    <row r="174" spans="2:24" ht="15" customHeight="1" x14ac:dyDescent="0.2">
      <c r="B174" s="23"/>
      <c r="C174" s="128" t="str">
        <f>IF(Projekteingabe!C153="","",Projekteingabe!C153)</f>
        <v xml:space="preserve"> </v>
      </c>
      <c r="D174" s="39" t="s">
        <v>350</v>
      </c>
      <c r="E174" s="37"/>
      <c r="F174" s="37"/>
      <c r="G174" s="37"/>
      <c r="H174" s="37"/>
      <c r="J174" s="39"/>
      <c r="K174" s="37"/>
      <c r="L174" s="37"/>
      <c r="M174" s="37"/>
      <c r="N174" s="37"/>
      <c r="O174" s="37"/>
      <c r="P174" s="37"/>
      <c r="Q174" s="21"/>
    </row>
    <row r="175" spans="2:24" ht="7.5" customHeight="1" x14ac:dyDescent="0.2">
      <c r="B175" s="24"/>
      <c r="C175" s="9"/>
      <c r="D175" s="9"/>
      <c r="E175" s="9"/>
      <c r="F175" s="9"/>
      <c r="G175" s="9"/>
      <c r="H175" s="9"/>
      <c r="I175" s="9"/>
      <c r="J175" s="9"/>
      <c r="K175" s="9"/>
      <c r="L175" s="9"/>
      <c r="M175" s="9"/>
      <c r="N175" s="9"/>
      <c r="O175" s="9"/>
      <c r="P175" s="9"/>
      <c r="Q175" s="21"/>
    </row>
    <row r="176" spans="2:24" ht="7.5" customHeight="1" x14ac:dyDescent="0.2">
      <c r="B176" s="24"/>
      <c r="C176" s="9"/>
      <c r="D176" s="9"/>
      <c r="E176" s="9"/>
      <c r="F176" s="9"/>
      <c r="G176" s="9"/>
      <c r="H176" s="9"/>
      <c r="I176" s="9"/>
      <c r="J176" s="9"/>
      <c r="K176" s="9"/>
      <c r="L176" s="9"/>
      <c r="M176" s="9"/>
      <c r="N176" s="9"/>
      <c r="O176" s="9"/>
      <c r="P176" s="9"/>
      <c r="Q176" s="21"/>
    </row>
    <row r="177" spans="1:18" ht="15" customHeight="1" x14ac:dyDescent="0.2">
      <c r="B177" s="23"/>
      <c r="C177" s="128" t="str">
        <f>IF(Projekteingabe!C155="","",Projekteingabe!C155)</f>
        <v/>
      </c>
      <c r="D177" s="39" t="s">
        <v>9</v>
      </c>
      <c r="E177" s="318" t="str">
        <f>IF(Projekteingabe!E155="","",Projekteingabe!E155)</f>
        <v/>
      </c>
      <c r="F177" s="319" t="str">
        <f>IF(Projekteingabe!F155="","",Projekteingabe!F155)</f>
        <v/>
      </c>
      <c r="G177" s="319" t="str">
        <f>IF(Projekteingabe!G155="","",Projekteingabe!G155)</f>
        <v/>
      </c>
      <c r="H177" s="319" t="str">
        <f>IF(Projekteingabe!H155="","",Projekteingabe!H155)</f>
        <v/>
      </c>
      <c r="I177" s="319" t="str">
        <f>IF(Projekteingabe!I155="","",Projekteingabe!I155)</f>
        <v/>
      </c>
      <c r="J177" s="319" t="str">
        <f>IF(Projekteingabe!J155="","",Projekteingabe!J155)</f>
        <v/>
      </c>
      <c r="K177" s="319" t="str">
        <f>IF(Projekteingabe!K155="","",Projekteingabe!K155)</f>
        <v/>
      </c>
      <c r="L177" s="319" t="str">
        <f>IF(Projekteingabe!L155="","",Projekteingabe!L155)</f>
        <v/>
      </c>
      <c r="M177" s="319" t="str">
        <f>IF(Projekteingabe!M155="","",Projekteingabe!M155)</f>
        <v/>
      </c>
      <c r="N177" s="319" t="str">
        <f>IF(Projekteingabe!N155="","",Projekteingabe!N155)</f>
        <v/>
      </c>
      <c r="O177" s="319" t="str">
        <f>IF(Projekteingabe!O155="","",Projekteingabe!O155)</f>
        <v/>
      </c>
      <c r="P177" s="320" t="str">
        <f>IF(Projekteingabe!P155="","",Projekteingabe!P155)</f>
        <v/>
      </c>
      <c r="Q177" s="21"/>
    </row>
    <row r="178" spans="1:18" s="6" customFormat="1" ht="15" customHeight="1" x14ac:dyDescent="0.2">
      <c r="B178" s="23"/>
      <c r="Q178" s="21"/>
    </row>
    <row r="179" spans="1:18" s="6" customFormat="1" ht="15" customHeight="1" x14ac:dyDescent="0.2">
      <c r="B179" s="29"/>
      <c r="C179" s="142" t="s">
        <v>147</v>
      </c>
      <c r="I179" s="13"/>
      <c r="J179" s="16"/>
      <c r="K179" s="70"/>
      <c r="L179" s="39" t="s">
        <v>2</v>
      </c>
      <c r="M179" s="70"/>
      <c r="N179" s="39" t="s">
        <v>145</v>
      </c>
      <c r="O179" s="16"/>
      <c r="P179" s="16"/>
      <c r="Q179" s="21"/>
      <c r="R179" s="201" t="str">
        <f>IF(COUNTIF(K179:M179,"x")=2,"Entweder oder!",IF(COUNTIF(K179:M179,"x")=0,"Bitte Ankreuzen!",IF(M179="x",IF(C181="","Kommentar fehlt!",""),"")))</f>
        <v>Bitte Ankreuzen!</v>
      </c>
    </row>
    <row r="180" spans="1:18" s="6" customFormat="1" ht="3.75" customHeight="1" x14ac:dyDescent="0.2">
      <c r="B180" s="23"/>
      <c r="Q180" s="21"/>
    </row>
    <row r="181" spans="1:18" ht="91.5" customHeight="1" x14ac:dyDescent="0.2">
      <c r="B181" s="23"/>
      <c r="C181" s="253"/>
      <c r="D181" s="254"/>
      <c r="E181" s="254"/>
      <c r="F181" s="254"/>
      <c r="G181" s="254"/>
      <c r="H181" s="254"/>
      <c r="I181" s="254"/>
      <c r="J181" s="254"/>
      <c r="K181" s="254"/>
      <c r="L181" s="254"/>
      <c r="M181" s="254"/>
      <c r="N181" s="254"/>
      <c r="O181" s="254"/>
      <c r="P181" s="255"/>
      <c r="Q181" s="21"/>
    </row>
    <row r="182" spans="1:18" ht="7.5" customHeight="1" x14ac:dyDescent="0.2">
      <c r="B182" s="25"/>
      <c r="C182" s="26"/>
      <c r="D182" s="26"/>
      <c r="E182" s="26"/>
      <c r="F182" s="26"/>
      <c r="G182" s="26"/>
      <c r="H182" s="26"/>
      <c r="I182" s="26"/>
      <c r="J182" s="26"/>
      <c r="K182" s="26"/>
      <c r="L182" s="26"/>
      <c r="M182" s="26"/>
      <c r="N182" s="26"/>
      <c r="O182" s="26"/>
      <c r="P182" s="26"/>
      <c r="Q182" s="27"/>
    </row>
    <row r="183" spans="1:18" ht="15" customHeight="1" x14ac:dyDescent="0.2">
      <c r="B183" s="6"/>
      <c r="D183" s="6"/>
    </row>
    <row r="184" spans="1:18" ht="30" customHeight="1" x14ac:dyDescent="0.2">
      <c r="A184" s="3"/>
      <c r="B184" s="143"/>
      <c r="C184" s="250" t="s">
        <v>156</v>
      </c>
      <c r="D184" s="250"/>
      <c r="E184" s="250"/>
      <c r="F184" s="250"/>
      <c r="G184" s="250"/>
      <c r="H184" s="250"/>
      <c r="I184" s="250"/>
      <c r="J184" s="250"/>
      <c r="K184" s="250"/>
      <c r="L184" s="250"/>
      <c r="M184" s="250"/>
      <c r="N184" s="250"/>
      <c r="O184" s="250"/>
      <c r="P184" s="250"/>
      <c r="Q184" s="20"/>
    </row>
    <row r="185" spans="1:18" ht="15" customHeight="1" x14ac:dyDescent="0.2">
      <c r="A185" s="3"/>
      <c r="B185" s="24"/>
      <c r="C185" s="144" t="s">
        <v>212</v>
      </c>
      <c r="D185" s="9"/>
      <c r="E185" s="9"/>
      <c r="F185" s="9"/>
      <c r="G185" s="9"/>
      <c r="H185" s="9"/>
      <c r="I185" s="9"/>
      <c r="J185" s="9"/>
      <c r="K185" s="9"/>
      <c r="L185" s="9"/>
      <c r="M185" s="9"/>
      <c r="N185" s="9"/>
      <c r="O185" s="9"/>
      <c r="P185" s="9"/>
      <c r="Q185" s="21"/>
    </row>
    <row r="186" spans="1:18" ht="7.5" customHeight="1" x14ac:dyDescent="0.2">
      <c r="B186" s="24"/>
      <c r="C186" s="9"/>
      <c r="D186" s="9"/>
      <c r="E186" s="9"/>
      <c r="F186" s="9"/>
      <c r="G186" s="9"/>
      <c r="H186" s="9"/>
      <c r="I186" s="9"/>
      <c r="J186" s="9"/>
      <c r="K186" s="9"/>
      <c r="L186" s="9"/>
      <c r="M186" s="9"/>
      <c r="N186" s="9"/>
      <c r="O186" s="9"/>
      <c r="P186" s="9"/>
      <c r="Q186" s="21"/>
    </row>
    <row r="187" spans="1:18" ht="15" customHeight="1" x14ac:dyDescent="0.2">
      <c r="B187" s="24"/>
      <c r="C187" s="38" t="s">
        <v>99</v>
      </c>
      <c r="D187" s="38"/>
      <c r="E187" s="9"/>
      <c r="G187" s="121" t="s">
        <v>130</v>
      </c>
      <c r="H187" s="44">
        <f>IF('Infomodule durchgeführt'!E9="","",'Infomodule durchgeführt'!E9)</f>
        <v>0</v>
      </c>
      <c r="I187" s="9"/>
      <c r="J187" s="9"/>
      <c r="K187" s="121" t="s">
        <v>136</v>
      </c>
      <c r="L187" s="44">
        <f>IF('Infomodule durchgeführt'!H9="","",'Infomodule durchgeführt'!H9)</f>
        <v>0</v>
      </c>
      <c r="M187" s="9"/>
      <c r="O187" s="121" t="s">
        <v>137</v>
      </c>
      <c r="P187" s="131">
        <f>IF('Infomodule durchgeführt'!J9="","",'Infomodule durchgeführt'!J9)</f>
        <v>0</v>
      </c>
      <c r="Q187" s="21"/>
    </row>
    <row r="188" spans="1:18" ht="7.5" customHeight="1" x14ac:dyDescent="0.2">
      <c r="B188" s="24"/>
      <c r="D188" s="38"/>
      <c r="E188" s="9"/>
      <c r="F188" s="9"/>
      <c r="G188" s="9"/>
      <c r="I188" s="9"/>
      <c r="J188" s="9"/>
      <c r="M188" s="9"/>
      <c r="Q188" s="21"/>
    </row>
    <row r="189" spans="1:18" ht="15" customHeight="1" x14ac:dyDescent="0.2">
      <c r="B189" s="24"/>
      <c r="C189" s="38" t="s">
        <v>175</v>
      </c>
      <c r="D189" s="38"/>
      <c r="E189" s="9"/>
      <c r="F189" s="9"/>
      <c r="G189" s="9"/>
      <c r="H189" s="44">
        <f>IF('Infomodule durchgeführt'!E10="","",'Infomodule durchgeführt'!E10)</f>
        <v>0</v>
      </c>
      <c r="I189" s="9"/>
      <c r="J189" s="9"/>
      <c r="L189" s="44">
        <f>IF('Infomodule durchgeführt'!H10="","",'Infomodule durchgeführt'!H10)</f>
        <v>0</v>
      </c>
      <c r="M189" s="9"/>
      <c r="P189" s="131">
        <f>IF('Infomodule durchgeführt'!J10="","",'Infomodule durchgeführt'!J10)</f>
        <v>0</v>
      </c>
      <c r="Q189" s="21"/>
    </row>
    <row r="190" spans="1:18" ht="7.5" customHeight="1" x14ac:dyDescent="0.2">
      <c r="B190" s="24"/>
      <c r="D190" s="38"/>
      <c r="E190" s="9"/>
      <c r="F190" s="9"/>
      <c r="G190" s="9"/>
      <c r="I190" s="9"/>
      <c r="J190" s="9"/>
      <c r="M190" s="9"/>
      <c r="Q190" s="21"/>
    </row>
    <row r="191" spans="1:18" ht="15" customHeight="1" x14ac:dyDescent="0.2">
      <c r="B191" s="24"/>
      <c r="C191" s="38" t="s">
        <v>143</v>
      </c>
      <c r="D191" s="38"/>
      <c r="E191" s="9"/>
      <c r="F191" s="9"/>
      <c r="G191" s="9"/>
      <c r="H191" s="44">
        <f>IF('Infomodule durchgeführt'!E11="","",'Infomodule durchgeführt'!E11)</f>
        <v>0</v>
      </c>
      <c r="I191" s="9"/>
      <c r="J191" s="9"/>
      <c r="L191" s="44">
        <f>IF('Infomodule durchgeführt'!H11="","",'Infomodule durchgeführt'!H11)</f>
        <v>0</v>
      </c>
      <c r="M191" s="9"/>
      <c r="P191" s="131">
        <f>IF('Infomodule durchgeführt'!J11="","",'Infomodule durchgeführt'!J11)</f>
        <v>0</v>
      </c>
      <c r="Q191" s="21"/>
    </row>
    <row r="192" spans="1:18" ht="7.5" customHeight="1" x14ac:dyDescent="0.2">
      <c r="B192" s="24"/>
      <c r="D192" s="38"/>
      <c r="E192" s="9"/>
      <c r="F192" s="9"/>
      <c r="G192" s="9"/>
      <c r="I192" s="9"/>
      <c r="J192" s="9"/>
      <c r="M192" s="9"/>
      <c r="Q192" s="21"/>
    </row>
    <row r="193" spans="2:18" ht="15" customHeight="1" x14ac:dyDescent="0.2">
      <c r="B193" s="24"/>
      <c r="C193" s="38" t="s">
        <v>176</v>
      </c>
      <c r="D193" s="38"/>
      <c r="E193" s="9"/>
      <c r="F193" s="9"/>
      <c r="G193" s="9"/>
      <c r="H193" s="44" t="str">
        <f>IF('Infomodule durchgeführt'!E12="","",'Infomodule durchgeführt'!E12)</f>
        <v/>
      </c>
      <c r="I193" s="9"/>
      <c r="J193" s="9"/>
      <c r="L193" s="44" t="str">
        <f>IF('Infomodule durchgeführt'!H12="","",'Infomodule durchgeführt'!H12)</f>
        <v/>
      </c>
      <c r="M193" s="9"/>
      <c r="P193" s="131" t="str">
        <f>IF('Infomodule durchgeführt'!J12="","",'Infomodule durchgeführt'!J12)</f>
        <v/>
      </c>
      <c r="Q193" s="21"/>
    </row>
    <row r="194" spans="2:18" ht="7.5" customHeight="1" x14ac:dyDescent="0.2">
      <c r="B194" s="24"/>
      <c r="D194" s="38"/>
      <c r="E194" s="9"/>
      <c r="F194" s="9"/>
      <c r="G194" s="9"/>
      <c r="I194" s="9"/>
      <c r="J194" s="9"/>
      <c r="M194" s="9"/>
      <c r="Q194" s="21"/>
    </row>
    <row r="195" spans="2:18" ht="15" customHeight="1" x14ac:dyDescent="0.2">
      <c r="B195" s="24"/>
      <c r="C195" s="38" t="s">
        <v>165</v>
      </c>
      <c r="D195" s="38"/>
      <c r="E195" s="9"/>
      <c r="F195" s="9"/>
      <c r="G195" s="9"/>
      <c r="H195" s="44" t="str">
        <f>IF('Infomodule durchgeführt'!E13="","",'Infomodule durchgeführt'!E13)</f>
        <v/>
      </c>
      <c r="I195" s="9"/>
      <c r="J195" s="9"/>
      <c r="L195" s="63" t="str">
        <f>IF('Infomodule durchgeführt'!H13="","",'Infomodule durchgeführt'!H13)</f>
        <v/>
      </c>
      <c r="M195" s="9"/>
      <c r="P195" s="132" t="str">
        <f>IF('Infomodule durchgeführt'!J13="","",'Infomodule durchgeführt'!J13)</f>
        <v/>
      </c>
      <c r="Q195" s="21"/>
    </row>
    <row r="196" spans="2:18" ht="7.5" customHeight="1" x14ac:dyDescent="0.2">
      <c r="B196" s="24"/>
      <c r="C196" s="9"/>
      <c r="D196" s="9"/>
      <c r="E196" s="9"/>
      <c r="F196" s="9"/>
      <c r="G196" s="9"/>
      <c r="H196" s="9"/>
      <c r="I196" s="9"/>
      <c r="J196" s="9"/>
      <c r="K196" s="9"/>
      <c r="L196" s="9"/>
      <c r="M196" s="9"/>
      <c r="N196" s="9"/>
      <c r="O196" s="9"/>
      <c r="P196" s="9"/>
      <c r="Q196" s="21"/>
    </row>
    <row r="197" spans="2:18" ht="15" customHeight="1" x14ac:dyDescent="0.2">
      <c r="B197" s="24"/>
      <c r="C197" s="38" t="s">
        <v>144</v>
      </c>
      <c r="D197" s="38"/>
      <c r="E197" s="9"/>
      <c r="F197" s="9"/>
      <c r="G197" s="9"/>
      <c r="H197" s="42" t="str">
        <f>IF(SUM(H189,H191)&gt;0,100*H191/H189,"")</f>
        <v/>
      </c>
      <c r="I197" s="9" t="s">
        <v>4</v>
      </c>
      <c r="J197" s="9"/>
      <c r="L197" s="42" t="str">
        <f>IF(SUM(L189,L191)&gt;0,100*L191/L189,"")</f>
        <v/>
      </c>
      <c r="M197" s="9" t="s">
        <v>4</v>
      </c>
      <c r="P197" s="42" t="str">
        <f>IF(SUM(P189,P191)&gt;0,100*P191/P189,"")</f>
        <v/>
      </c>
      <c r="Q197" s="32" t="s">
        <v>4</v>
      </c>
    </row>
    <row r="198" spans="2:18" s="6" customFormat="1" ht="7.5" customHeight="1" x14ac:dyDescent="0.2">
      <c r="B198" s="23"/>
      <c r="Q198" s="21"/>
    </row>
    <row r="199" spans="2:18" s="6" customFormat="1" ht="15" customHeight="1" x14ac:dyDescent="0.2">
      <c r="B199" s="29"/>
      <c r="C199" s="142" t="s">
        <v>154</v>
      </c>
      <c r="I199" s="13"/>
      <c r="J199" s="16"/>
      <c r="K199" s="70"/>
      <c r="L199" s="39" t="s">
        <v>2</v>
      </c>
      <c r="M199" s="70" t="s">
        <v>242</v>
      </c>
      <c r="N199" s="39" t="s">
        <v>145</v>
      </c>
      <c r="O199" s="16"/>
      <c r="P199" s="16"/>
      <c r="Q199" s="21"/>
      <c r="R199" s="201" t="str">
        <f>IF(COUNTIF(K199:M199,"x")=2,"Entweder oder!",IF(COUNTIF(K199:M199,"x")=0,"Bitte Ankreuzen!",IF(M199="x",IF(C201="","Kommentar fehlt!",""),"")))</f>
        <v>Bitte Ankreuzen!</v>
      </c>
    </row>
    <row r="200" spans="2:18" s="6" customFormat="1" ht="3.75" customHeight="1" x14ac:dyDescent="0.2">
      <c r="B200" s="23"/>
      <c r="Q200" s="21"/>
    </row>
    <row r="201" spans="2:18" ht="91.5" customHeight="1" x14ac:dyDescent="0.2">
      <c r="B201" s="23"/>
      <c r="C201" s="253"/>
      <c r="D201" s="254"/>
      <c r="E201" s="254"/>
      <c r="F201" s="254"/>
      <c r="G201" s="254"/>
      <c r="H201" s="254"/>
      <c r="I201" s="254"/>
      <c r="J201" s="254"/>
      <c r="K201" s="254"/>
      <c r="L201" s="254"/>
      <c r="M201" s="254"/>
      <c r="N201" s="254"/>
      <c r="O201" s="254"/>
      <c r="P201" s="255"/>
      <c r="Q201" s="21"/>
    </row>
    <row r="202" spans="2:18" ht="7.5" customHeight="1" x14ac:dyDescent="0.2">
      <c r="B202" s="25"/>
      <c r="C202" s="26"/>
      <c r="D202" s="26"/>
      <c r="E202" s="26"/>
      <c r="F202" s="26"/>
      <c r="G202" s="26"/>
      <c r="H202" s="26"/>
      <c r="I202" s="26"/>
      <c r="J202" s="26"/>
      <c r="K202" s="26"/>
      <c r="L202" s="26"/>
      <c r="M202" s="26"/>
      <c r="N202" s="26"/>
      <c r="O202" s="26"/>
      <c r="P202" s="26"/>
      <c r="Q202" s="27"/>
    </row>
    <row r="203" spans="2:18" ht="15" customHeight="1" x14ac:dyDescent="0.2">
      <c r="B203" s="6"/>
      <c r="D203" s="6"/>
    </row>
    <row r="204" spans="2:18" ht="30" customHeight="1" x14ac:dyDescent="0.2">
      <c r="B204" s="36"/>
      <c r="C204" s="258" t="s">
        <v>315</v>
      </c>
      <c r="D204" s="258"/>
      <c r="E204" s="258"/>
      <c r="F204" s="258"/>
      <c r="G204" s="258"/>
      <c r="H204" s="258"/>
      <c r="I204" s="258"/>
      <c r="J204" s="258"/>
      <c r="K204" s="258"/>
      <c r="L204" s="258"/>
      <c r="M204" s="258"/>
      <c r="N204" s="258"/>
      <c r="O204" s="258"/>
      <c r="P204" s="258"/>
      <c r="Q204" s="20"/>
    </row>
    <row r="205" spans="2:18" ht="15" customHeight="1" x14ac:dyDescent="0.2">
      <c r="B205" s="23"/>
      <c r="C205" s="42" t="str">
        <f>IF(Projekteingabe!C160="","",Projekteingabe!C160)</f>
        <v/>
      </c>
      <c r="D205" s="334" t="str">
        <f>IF(Projekteingabe!D160="","",Projekteingabe!D160)</f>
        <v/>
      </c>
      <c r="E205" s="335"/>
      <c r="F205" s="335"/>
      <c r="G205" s="335"/>
      <c r="H205" s="336"/>
      <c r="I205" s="42" t="str">
        <f>IF(Projekteingabe!I160="","",Projekteingabe!I160)</f>
        <v/>
      </c>
      <c r="J205" s="334" t="str">
        <f>IF(Projekteingabe!J160="","",Projekteingabe!J160)</f>
        <v/>
      </c>
      <c r="K205" s="335"/>
      <c r="L205" s="335"/>
      <c r="M205" s="335"/>
      <c r="N205" s="335"/>
      <c r="O205" s="335"/>
      <c r="P205" s="336"/>
      <c r="Q205" s="21"/>
    </row>
    <row r="206" spans="2:18" ht="7.5" customHeight="1" x14ac:dyDescent="0.2">
      <c r="B206" s="24"/>
      <c r="C206" s="9"/>
      <c r="D206" s="9"/>
      <c r="E206" s="9"/>
      <c r="F206" s="9"/>
      <c r="G206" s="9"/>
      <c r="H206" s="9"/>
      <c r="I206" s="9"/>
      <c r="J206" s="9"/>
      <c r="K206" s="9"/>
      <c r="L206" s="9"/>
      <c r="M206" s="9"/>
      <c r="N206" s="9"/>
      <c r="O206" s="9"/>
      <c r="P206" s="9"/>
      <c r="Q206" s="21"/>
    </row>
    <row r="207" spans="2:18" ht="15" customHeight="1" x14ac:dyDescent="0.2">
      <c r="B207" s="23"/>
      <c r="C207" s="42" t="str">
        <f>IF(Projekteingabe!C162="","",Projekteingabe!C162)</f>
        <v/>
      </c>
      <c r="D207" s="334" t="str">
        <f>IF(Projekteingabe!D162="","",Projekteingabe!D162)</f>
        <v/>
      </c>
      <c r="E207" s="335"/>
      <c r="F207" s="335"/>
      <c r="G207" s="335"/>
      <c r="H207" s="336"/>
      <c r="I207" s="42"/>
      <c r="J207" s="334"/>
      <c r="K207" s="335"/>
      <c r="L207" s="335"/>
      <c r="M207" s="335"/>
      <c r="N207" s="335"/>
      <c r="O207" s="335"/>
      <c r="P207" s="336"/>
      <c r="Q207" s="21"/>
    </row>
    <row r="208" spans="2:18" ht="7.5" customHeight="1" x14ac:dyDescent="0.2">
      <c r="B208" s="24"/>
      <c r="C208" s="9"/>
      <c r="D208" s="9"/>
      <c r="E208" s="9"/>
      <c r="F208" s="9"/>
      <c r="G208" s="9"/>
      <c r="H208" s="9"/>
      <c r="I208" s="9"/>
      <c r="J208" s="9"/>
      <c r="K208" s="9"/>
      <c r="L208" s="9"/>
      <c r="M208" s="9"/>
      <c r="N208" s="9"/>
      <c r="O208" s="9"/>
      <c r="P208" s="9"/>
      <c r="Q208" s="21"/>
    </row>
    <row r="209" spans="2:18" ht="15" customHeight="1" x14ac:dyDescent="0.2">
      <c r="B209" s="23"/>
      <c r="C209" s="42" t="str">
        <f>IF(Projekteingabe!C164="","",Projekteingabe!C164)</f>
        <v/>
      </c>
      <c r="D209" s="334" t="str">
        <f>IF(Projekteingabe!D164="","",Projekteingabe!D164)</f>
        <v/>
      </c>
      <c r="E209" s="335"/>
      <c r="F209" s="335"/>
      <c r="G209" s="335"/>
      <c r="H209" s="335"/>
      <c r="I209" s="335"/>
      <c r="J209" s="335"/>
      <c r="K209" s="335"/>
      <c r="L209" s="335"/>
      <c r="M209" s="335"/>
      <c r="N209" s="335"/>
      <c r="O209" s="335"/>
      <c r="P209" s="336"/>
      <c r="Q209" s="21"/>
    </row>
    <row r="210" spans="2:18" ht="7.5" customHeight="1" x14ac:dyDescent="0.2">
      <c r="B210" s="24"/>
      <c r="C210" s="9"/>
      <c r="D210" s="9"/>
      <c r="E210" s="9"/>
      <c r="F210" s="9"/>
      <c r="G210" s="9"/>
      <c r="H210" s="9"/>
      <c r="I210" s="9"/>
      <c r="J210" s="9"/>
      <c r="K210" s="9"/>
      <c r="L210" s="9"/>
      <c r="M210" s="9"/>
      <c r="N210" s="9"/>
      <c r="O210" s="9"/>
      <c r="P210" s="9"/>
      <c r="Q210" s="21"/>
    </row>
    <row r="211" spans="2:18" ht="7.5" customHeight="1" x14ac:dyDescent="0.2">
      <c r="B211" s="24"/>
      <c r="C211" s="9"/>
      <c r="D211" s="9"/>
      <c r="E211" s="9"/>
      <c r="F211" s="9"/>
      <c r="G211" s="9"/>
      <c r="H211" s="9"/>
      <c r="I211" s="9"/>
      <c r="J211" s="9"/>
      <c r="K211" s="9"/>
      <c r="L211" s="9"/>
      <c r="M211" s="9"/>
      <c r="N211" s="9"/>
      <c r="O211" s="9"/>
      <c r="P211" s="9"/>
      <c r="Q211" s="21"/>
    </row>
    <row r="212" spans="2:18" ht="15" customHeight="1" x14ac:dyDescent="0.2">
      <c r="B212" s="23"/>
      <c r="C212" s="42" t="str">
        <f>IF(Projekteingabe!C167="","",Projekteingabe!C167)</f>
        <v/>
      </c>
      <c r="D212" s="37" t="s">
        <v>9</v>
      </c>
      <c r="E212" s="337" t="str">
        <f>IF(Projekteingabe!E167="","",Projekteingabe!E167)</f>
        <v/>
      </c>
      <c r="F212" s="338"/>
      <c r="G212" s="338"/>
      <c r="H212" s="338"/>
      <c r="I212" s="338"/>
      <c r="J212" s="338"/>
      <c r="K212" s="338"/>
      <c r="L212" s="338"/>
      <c r="M212" s="338"/>
      <c r="N212" s="338"/>
      <c r="O212" s="338"/>
      <c r="P212" s="339"/>
      <c r="Q212" s="21"/>
    </row>
    <row r="213" spans="2:18" ht="7.5" customHeight="1" x14ac:dyDescent="0.2">
      <c r="B213" s="24"/>
      <c r="C213" s="9"/>
      <c r="D213" s="9"/>
      <c r="E213" s="9"/>
      <c r="F213" s="9"/>
      <c r="G213" s="9"/>
      <c r="H213" s="9"/>
      <c r="I213" s="9"/>
      <c r="J213" s="9"/>
      <c r="K213" s="9"/>
      <c r="L213" s="9"/>
      <c r="M213" s="9"/>
      <c r="N213" s="9"/>
      <c r="O213" s="9"/>
      <c r="P213" s="9"/>
      <c r="Q213" s="21"/>
    </row>
    <row r="214" spans="2:18" ht="15" customHeight="1" x14ac:dyDescent="0.2">
      <c r="B214" s="23"/>
      <c r="C214" s="42" t="str">
        <f>IF(Projekteingabe!C169="","",Projekteingabe!C169)</f>
        <v/>
      </c>
      <c r="D214" s="37" t="s">
        <v>9</v>
      </c>
      <c r="E214" s="337" t="str">
        <f>IF(Projekteingabe!E169="","",Projekteingabe!E169)</f>
        <v/>
      </c>
      <c r="F214" s="338"/>
      <c r="G214" s="338"/>
      <c r="H214" s="338"/>
      <c r="I214" s="338"/>
      <c r="J214" s="338"/>
      <c r="K214" s="338"/>
      <c r="L214" s="338"/>
      <c r="M214" s="338"/>
      <c r="N214" s="338"/>
      <c r="O214" s="338"/>
      <c r="P214" s="338"/>
      <c r="Q214" s="21"/>
    </row>
    <row r="215" spans="2:18" s="6" customFormat="1" ht="15" customHeight="1" x14ac:dyDescent="0.2">
      <c r="B215" s="23"/>
      <c r="Q215" s="21"/>
    </row>
    <row r="216" spans="2:18" s="6" customFormat="1" ht="15" customHeight="1" x14ac:dyDescent="0.2">
      <c r="B216" s="29"/>
      <c r="C216" s="142" t="s">
        <v>279</v>
      </c>
      <c r="E216" s="70"/>
      <c r="F216" s="39" t="s">
        <v>1</v>
      </c>
      <c r="G216" s="70"/>
      <c r="H216" s="39" t="s">
        <v>278</v>
      </c>
      <c r="I216" s="13"/>
      <c r="J216" s="16"/>
      <c r="M216" s="227" t="s">
        <v>242</v>
      </c>
      <c r="N216" s="37"/>
      <c r="Q216" s="21"/>
      <c r="R216" s="201" t="str">
        <f>IF(COUNTIF(E216:M216,"x")&gt;1,"Nur eine Antwort!",IF(COUNTIF(E216:M216,"x")=0,"Bitte Ankreuzen!",IF(COUNTIF(G216:M216,"x")&gt;0,IF(C218="","Kommentar fehlt!",""),"")))</f>
        <v>Bitte Ankreuzen!</v>
      </c>
    </row>
    <row r="217" spans="2:18" s="6" customFormat="1" ht="3.75" customHeight="1" x14ac:dyDescent="0.2">
      <c r="B217" s="23"/>
      <c r="Q217" s="21"/>
    </row>
    <row r="218" spans="2:18" ht="91.5" customHeight="1" x14ac:dyDescent="0.2">
      <c r="B218" s="23"/>
      <c r="C218" s="253"/>
      <c r="D218" s="254"/>
      <c r="E218" s="254"/>
      <c r="F218" s="254"/>
      <c r="G218" s="254"/>
      <c r="H218" s="254"/>
      <c r="I218" s="254"/>
      <c r="J218" s="254"/>
      <c r="K218" s="254"/>
      <c r="L218" s="254"/>
      <c r="M218" s="254"/>
      <c r="N218" s="254"/>
      <c r="O218" s="254"/>
      <c r="P218" s="255"/>
      <c r="Q218" s="21"/>
    </row>
    <row r="219" spans="2:18" ht="7.5" customHeight="1" x14ac:dyDescent="0.2">
      <c r="B219" s="25"/>
      <c r="C219" s="26"/>
      <c r="D219" s="26"/>
      <c r="E219" s="26"/>
      <c r="F219" s="26"/>
      <c r="G219" s="26"/>
      <c r="H219" s="26"/>
      <c r="I219" s="26"/>
      <c r="J219" s="26"/>
      <c r="K219" s="26"/>
      <c r="L219" s="26"/>
      <c r="M219" s="26"/>
      <c r="N219" s="26"/>
      <c r="O219" s="26"/>
      <c r="P219" s="26"/>
      <c r="Q219" s="27"/>
    </row>
    <row r="220" spans="2:18" ht="15" customHeight="1" x14ac:dyDescent="0.2">
      <c r="B220" s="58"/>
      <c r="C220" s="58"/>
      <c r="D220" s="58"/>
      <c r="E220" s="58"/>
      <c r="F220" s="58"/>
      <c r="G220" s="58"/>
      <c r="H220" s="58"/>
      <c r="I220" s="58"/>
      <c r="J220" s="58"/>
      <c r="K220" s="58"/>
      <c r="L220" s="58"/>
      <c r="M220" s="58"/>
      <c r="N220" s="58"/>
      <c r="O220" s="58"/>
      <c r="P220" s="58"/>
      <c r="Q220" s="58"/>
    </row>
    <row r="221" spans="2:18" s="6" customFormat="1" ht="35.25" customHeight="1" x14ac:dyDescent="0.2">
      <c r="B221" s="36"/>
      <c r="C221" s="213" t="s">
        <v>155</v>
      </c>
      <c r="D221" s="19"/>
      <c r="E221" s="19"/>
      <c r="F221" s="19"/>
      <c r="G221" s="19"/>
      <c r="H221" s="19"/>
      <c r="I221" s="34"/>
      <c r="J221" s="340" t="s">
        <v>164</v>
      </c>
      <c r="K221" s="340"/>
      <c r="L221" s="340"/>
      <c r="M221" s="340"/>
      <c r="N221" s="340"/>
      <c r="O221" s="340"/>
      <c r="P221" s="340"/>
      <c r="Q221" s="20"/>
    </row>
    <row r="222" spans="2:18" ht="75" customHeight="1" x14ac:dyDescent="0.2">
      <c r="B222" s="23"/>
      <c r="C222" s="323" t="str">
        <f>IF(Projekteingabe!C173="","",Projekteingabe!C173)</f>
        <v/>
      </c>
      <c r="D222" s="324"/>
      <c r="E222" s="324"/>
      <c r="F222" s="324"/>
      <c r="G222" s="324"/>
      <c r="H222" s="324"/>
      <c r="I222" s="324"/>
      <c r="J222" s="324"/>
      <c r="K222" s="324"/>
      <c r="L222" s="324"/>
      <c r="M222" s="324"/>
      <c r="N222" s="324"/>
      <c r="O222" s="324"/>
      <c r="P222" s="325"/>
      <c r="Q222" s="21"/>
    </row>
    <row r="223" spans="2:18" s="6" customFormat="1" ht="7.5" customHeight="1" x14ac:dyDescent="0.2">
      <c r="B223" s="23"/>
      <c r="Q223" s="21"/>
    </row>
    <row r="224" spans="2:18" s="6" customFormat="1" ht="15" customHeight="1" x14ac:dyDescent="0.2">
      <c r="B224" s="29"/>
      <c r="C224" s="142" t="s">
        <v>149</v>
      </c>
      <c r="I224" s="13"/>
      <c r="J224" s="16"/>
      <c r="K224" s="70"/>
      <c r="L224" s="39" t="s">
        <v>2</v>
      </c>
      <c r="M224" s="70"/>
      <c r="N224" s="39" t="s">
        <v>145</v>
      </c>
      <c r="O224" s="16"/>
      <c r="P224" s="16"/>
      <c r="Q224" s="21"/>
      <c r="R224" s="201" t="str">
        <f>IF(COUNTIF(K224:M224,"x")=2,"Entweder oder!",IF(COUNTIF(K224:M224,"x")=0,"Bitte Ankreuzen!",IF(M224="x",IF(C226="","Kommentar fehlt!",""),"")))</f>
        <v>Bitte Ankreuzen!</v>
      </c>
    </row>
    <row r="225" spans="1:17" s="6" customFormat="1" ht="3.75" customHeight="1" x14ac:dyDescent="0.2">
      <c r="B225" s="23"/>
      <c r="Q225" s="21"/>
    </row>
    <row r="226" spans="1:17" ht="91.5" customHeight="1" x14ac:dyDescent="0.2">
      <c r="B226" s="23"/>
      <c r="C226" s="253"/>
      <c r="D226" s="254"/>
      <c r="E226" s="254"/>
      <c r="F226" s="254"/>
      <c r="G226" s="254"/>
      <c r="H226" s="254"/>
      <c r="I226" s="254"/>
      <c r="J226" s="254"/>
      <c r="K226" s="254"/>
      <c r="L226" s="254"/>
      <c r="M226" s="254"/>
      <c r="N226" s="254"/>
      <c r="O226" s="254"/>
      <c r="P226" s="255"/>
      <c r="Q226" s="21"/>
    </row>
    <row r="227" spans="1:17" ht="7.5" customHeight="1" x14ac:dyDescent="0.2">
      <c r="B227" s="25"/>
      <c r="C227" s="26"/>
      <c r="D227" s="26"/>
      <c r="E227" s="26"/>
      <c r="F227" s="26"/>
      <c r="G227" s="26"/>
      <c r="H227" s="26"/>
      <c r="I227" s="26"/>
      <c r="J227" s="26"/>
      <c r="K227" s="26"/>
      <c r="L227" s="26"/>
      <c r="M227" s="26"/>
      <c r="N227" s="26"/>
      <c r="O227" s="26"/>
      <c r="P227" s="26"/>
      <c r="Q227" s="27"/>
    </row>
    <row r="228" spans="1:17" ht="15" customHeight="1" x14ac:dyDescent="0.2">
      <c r="A228" s="6"/>
      <c r="B228" s="6"/>
      <c r="C228" s="6"/>
      <c r="D228" s="6"/>
      <c r="E228" s="6"/>
      <c r="F228" s="6"/>
      <c r="G228" s="6"/>
      <c r="H228" s="6"/>
      <c r="I228" s="6"/>
      <c r="J228" s="6"/>
      <c r="K228" s="6"/>
      <c r="L228" s="6"/>
      <c r="M228" s="6"/>
      <c r="N228" s="6"/>
      <c r="O228" s="6"/>
      <c r="P228" s="6"/>
    </row>
    <row r="229" spans="1:17" ht="31.5" customHeight="1" x14ac:dyDescent="0.2">
      <c r="B229" s="30"/>
      <c r="C229" s="18" t="s">
        <v>298</v>
      </c>
      <c r="D229" s="19"/>
      <c r="E229" s="19"/>
      <c r="F229" s="19"/>
      <c r="G229" s="19"/>
      <c r="H229" s="19"/>
      <c r="I229" s="19"/>
      <c r="J229" s="19"/>
      <c r="K229" s="19"/>
      <c r="L229" s="19"/>
      <c r="M229" s="19"/>
      <c r="N229" s="19"/>
      <c r="O229" s="19"/>
      <c r="P229" s="19"/>
      <c r="Q229" s="20"/>
    </row>
    <row r="230" spans="1:17" x14ac:dyDescent="0.2">
      <c r="B230" s="23"/>
      <c r="C230" s="218" t="s">
        <v>294</v>
      </c>
      <c r="D230" s="6"/>
      <c r="E230" s="6"/>
      <c r="F230" s="6"/>
      <c r="G230" s="6"/>
      <c r="H230" s="6"/>
      <c r="I230" s="6"/>
      <c r="J230" s="6"/>
      <c r="K230" s="6"/>
      <c r="L230" s="6"/>
      <c r="M230" s="6"/>
      <c r="N230" s="6"/>
      <c r="O230" s="6"/>
      <c r="P230" s="6"/>
      <c r="Q230" s="21"/>
    </row>
    <row r="231" spans="1:17" ht="15.75" x14ac:dyDescent="0.2">
      <c r="B231" s="23"/>
      <c r="C231" s="5"/>
      <c r="D231" s="6"/>
      <c r="E231" s="6"/>
      <c r="F231" s="6"/>
      <c r="G231" s="6"/>
      <c r="H231" s="6"/>
      <c r="I231" s="6"/>
      <c r="J231" s="6"/>
      <c r="K231" s="6"/>
      <c r="L231" s="6"/>
      <c r="M231" s="6"/>
      <c r="N231" s="6"/>
      <c r="O231" s="6"/>
      <c r="P231" s="6"/>
      <c r="Q231" s="21"/>
    </row>
    <row r="232" spans="1:17" ht="19.5" customHeight="1" x14ac:dyDescent="0.2">
      <c r="B232" s="23"/>
      <c r="C232" s="295" t="str">
        <f>CONCATENATE(G35," ",M35)</f>
        <v xml:space="preserve"> </v>
      </c>
      <c r="D232" s="296"/>
      <c r="E232" s="6"/>
      <c r="F232" s="295" t="str">
        <f>IF(K39="","",K39)</f>
        <v/>
      </c>
      <c r="G232" s="297"/>
      <c r="H232" s="298"/>
      <c r="I232" s="220"/>
      <c r="J232" s="299"/>
      <c r="K232" s="273"/>
      <c r="L232" s="220"/>
      <c r="M232" s="6"/>
      <c r="N232" s="6"/>
      <c r="O232" s="6"/>
      <c r="P232" s="6"/>
      <c r="Q232" s="21"/>
    </row>
    <row r="233" spans="1:17" x14ac:dyDescent="0.2">
      <c r="B233" s="23"/>
      <c r="C233" s="8" t="s">
        <v>295</v>
      </c>
      <c r="E233" s="6"/>
      <c r="F233" s="8" t="s">
        <v>66</v>
      </c>
      <c r="G233" s="6"/>
      <c r="I233" s="6"/>
      <c r="J233" s="8" t="s">
        <v>296</v>
      </c>
      <c r="K233" s="6"/>
      <c r="M233" s="6" t="s">
        <v>297</v>
      </c>
      <c r="O233" s="6"/>
      <c r="P233" s="6"/>
      <c r="Q233" s="21"/>
    </row>
    <row r="234" spans="1:17" x14ac:dyDescent="0.2">
      <c r="B234" s="25"/>
      <c r="C234" s="26"/>
      <c r="D234" s="26"/>
      <c r="E234" s="26"/>
      <c r="F234" s="26"/>
      <c r="G234" s="26"/>
      <c r="H234" s="26"/>
      <c r="I234" s="26"/>
      <c r="J234" s="26"/>
      <c r="K234" s="26"/>
      <c r="L234" s="26"/>
      <c r="M234" s="26"/>
      <c r="N234" s="26"/>
      <c r="O234" s="26"/>
      <c r="P234" s="26"/>
      <c r="Q234" s="27"/>
    </row>
  </sheetData>
  <sheetProtection algorithmName="SHA-512" hashValue="qlcOoU+PzhCadfMyAeGGuKfiCPthtJvrRuJi8Yo30mWHJ8j950JjipxqzAknfHFFcQQ8scJenjBcwxSmRF01zA==" saltValue="KvWVRwbuRmn/i27tU4liLA==" spinCount="100000" sheet="1" objects="1" scenarios="1"/>
  <mergeCells count="101">
    <mergeCell ref="E37:H37"/>
    <mergeCell ref="G39:H39"/>
    <mergeCell ref="E34:P34"/>
    <mergeCell ref="M35:P35"/>
    <mergeCell ref="I37:P37"/>
    <mergeCell ref="K39:P39"/>
    <mergeCell ref="G35:J35"/>
    <mergeCell ref="C11:E11"/>
    <mergeCell ref="M21:N21"/>
    <mergeCell ref="C24:H24"/>
    <mergeCell ref="E39:F39"/>
    <mergeCell ref="C25:P25"/>
    <mergeCell ref="C29:P29"/>
    <mergeCell ref="E30:P30"/>
    <mergeCell ref="E31:P31"/>
    <mergeCell ref="F11:P11"/>
    <mergeCell ref="N2:P2"/>
    <mergeCell ref="C6:P6"/>
    <mergeCell ref="C7:P7"/>
    <mergeCell ref="C8:P8"/>
    <mergeCell ref="C10:E10"/>
    <mergeCell ref="F10:P10"/>
    <mergeCell ref="E32:P32"/>
    <mergeCell ref="K35:L35"/>
    <mergeCell ref="E36:P36"/>
    <mergeCell ref="G43:J43"/>
    <mergeCell ref="K43:L43"/>
    <mergeCell ref="M43:P43"/>
    <mergeCell ref="L93:P93"/>
    <mergeCell ref="C137:P137"/>
    <mergeCell ref="E38:P38"/>
    <mergeCell ref="I39:J39"/>
    <mergeCell ref="E50:F50"/>
    <mergeCell ref="G50:J50"/>
    <mergeCell ref="K50:L50"/>
    <mergeCell ref="M48:P48"/>
    <mergeCell ref="E40:P40"/>
    <mergeCell ref="E43:F43"/>
    <mergeCell ref="E49:P49"/>
    <mergeCell ref="E45:P45"/>
    <mergeCell ref="M41:P41"/>
    <mergeCell ref="C85:P85"/>
    <mergeCell ref="C67:P67"/>
    <mergeCell ref="C64:P64"/>
    <mergeCell ref="C57:P57"/>
    <mergeCell ref="C60:P60"/>
    <mergeCell ref="C69:P69"/>
    <mergeCell ref="C46:D47"/>
    <mergeCell ref="E51:P51"/>
    <mergeCell ref="G48:J48"/>
    <mergeCell ref="K48:L48"/>
    <mergeCell ref="C226:P226"/>
    <mergeCell ref="E177:P177"/>
    <mergeCell ref="C204:P204"/>
    <mergeCell ref="C181:P181"/>
    <mergeCell ref="C184:P184"/>
    <mergeCell ref="C218:P218"/>
    <mergeCell ref="E133:I133"/>
    <mergeCell ref="E214:P214"/>
    <mergeCell ref="C166:P166"/>
    <mergeCell ref="L90:P91"/>
    <mergeCell ref="C232:D232"/>
    <mergeCell ref="F232:H232"/>
    <mergeCell ref="J232:K232"/>
    <mergeCell ref="D209:P209"/>
    <mergeCell ref="C170:P170"/>
    <mergeCell ref="J97:L97"/>
    <mergeCell ref="C201:P201"/>
    <mergeCell ref="D205:H205"/>
    <mergeCell ref="E212:P212"/>
    <mergeCell ref="J221:P221"/>
    <mergeCell ref="C161:P161"/>
    <mergeCell ref="C222:P222"/>
    <mergeCell ref="J205:P205"/>
    <mergeCell ref="D207:H207"/>
    <mergeCell ref="J207:P207"/>
    <mergeCell ref="C173:P173"/>
    <mergeCell ref="R26:Y26"/>
    <mergeCell ref="I26:P26"/>
    <mergeCell ref="C33:D35"/>
    <mergeCell ref="C31:D31"/>
    <mergeCell ref="C81:P81"/>
    <mergeCell ref="E157:P157"/>
    <mergeCell ref="R33:Y33"/>
    <mergeCell ref="C73:P73"/>
    <mergeCell ref="C142:P142"/>
    <mergeCell ref="C146:P146"/>
    <mergeCell ref="E52:F52"/>
    <mergeCell ref="G52:J52"/>
    <mergeCell ref="M50:P50"/>
    <mergeCell ref="C88:Q88"/>
    <mergeCell ref="C76:P76"/>
    <mergeCell ref="C78:P78"/>
    <mergeCell ref="E35:F35"/>
    <mergeCell ref="E41:F41"/>
    <mergeCell ref="G41:J41"/>
    <mergeCell ref="K41:L41"/>
    <mergeCell ref="E42:P42"/>
    <mergeCell ref="R46:Y46"/>
    <mergeCell ref="E47:P47"/>
    <mergeCell ref="E48:F48"/>
  </mergeCells>
  <conditionalFormatting sqref="F41 F50:F51">
    <cfRule type="expression" dxfId="288" priority="233" stopIfTrue="1">
      <formula>I32="x"</formula>
    </cfRule>
  </conditionalFormatting>
  <conditionalFormatting sqref="R124:T126 H30 E30:F30 O138 M128:M130 N135:N138 M136:M138 M217:N218 H216 M215:N215 K130:M130 N144:N146 C144:D146 C134:D137 E130:G130 C130 C133 E133 J128:J133">
    <cfRule type="expression" dxfId="287" priority="232" stopIfTrue="1">
      <formula>B30="x"</formula>
    </cfRule>
  </conditionalFormatting>
  <conditionalFormatting sqref="E30 H30">
    <cfRule type="expression" dxfId="286" priority="231" stopIfTrue="1">
      <formula>H30="x"</formula>
    </cfRule>
  </conditionalFormatting>
  <conditionalFormatting sqref="F113 F126 F124 F128 F130 P215 P217:P218 L135:L137 N135:N137 M136:M137 L217:N218 L215:N215 P134:P137 P144:P146 L144:L146 N144:N146 L128:L130 J128:J130 J133 L133 K130:M130 K132:M132">
    <cfRule type="expression" dxfId="285" priority="227" stopIfTrue="1">
      <formula>D113="x"</formula>
    </cfRule>
  </conditionalFormatting>
  <conditionalFormatting sqref="E126 E101 E128 E124 E122">
    <cfRule type="expression" dxfId="284" priority="226" stopIfTrue="1">
      <formula>B101="x"</formula>
    </cfRule>
  </conditionalFormatting>
  <conditionalFormatting sqref="F130 D124:D126 D113 D101 K133 D128:D130 D133">
    <cfRule type="expression" dxfId="283" priority="225" stopIfTrue="1">
      <formula>E101="x"</formula>
    </cfRule>
  </conditionalFormatting>
  <conditionalFormatting sqref="I113 I117 I123:I130">
    <cfRule type="expression" dxfId="282" priority="224" stopIfTrue="1">
      <formula>H113="x"</formula>
    </cfRule>
  </conditionalFormatting>
  <conditionalFormatting sqref="K109 K115 K113 K124 K126:K128 P124:Q126">
    <cfRule type="expression" dxfId="281" priority="223" stopIfTrue="1">
      <formula>D109="x"</formula>
    </cfRule>
  </conditionalFormatting>
  <conditionalFormatting sqref="F105">
    <cfRule type="expression" dxfId="280" priority="222" stopIfTrue="1">
      <formula>H109="x"</formula>
    </cfRule>
  </conditionalFormatting>
  <conditionalFormatting sqref="F109">
    <cfRule type="expression" dxfId="279" priority="221" stopIfTrue="1">
      <formula>D109="x"</formula>
    </cfRule>
  </conditionalFormatting>
  <conditionalFormatting sqref="F105">
    <cfRule type="expression" dxfId="278" priority="220" stopIfTrue="1">
      <formula>I109="x"</formula>
    </cfRule>
  </conditionalFormatting>
  <conditionalFormatting sqref="K123">
    <cfRule type="expression" dxfId="277" priority="218" stopIfTrue="1">
      <formula>D123="x"</formula>
    </cfRule>
  </conditionalFormatting>
  <conditionalFormatting sqref="F121">
    <cfRule type="expression" dxfId="276" priority="217" stopIfTrue="1">
      <formula>N109="x"</formula>
    </cfRule>
  </conditionalFormatting>
  <conditionalFormatting sqref="F154">
    <cfRule type="expression" dxfId="275" priority="216" stopIfTrue="1">
      <formula>E154="x"</formula>
    </cfRule>
  </conditionalFormatting>
  <conditionalFormatting sqref="N13 H33 F46 H46 F155 D215:D218 D178:D181 J13 J155 J18 J16">
    <cfRule type="expression" dxfId="274" priority="215" stopIfTrue="1">
      <formula>C13="x"</formula>
    </cfRule>
  </conditionalFormatting>
  <conditionalFormatting sqref="D155">
    <cfRule type="expression" dxfId="273" priority="200" stopIfTrue="1">
      <formula>C155="x"</formula>
    </cfRule>
  </conditionalFormatting>
  <conditionalFormatting sqref="D157 D159:D161">
    <cfRule type="expression" dxfId="272" priority="196" stopIfTrue="1">
      <formula>C157="x"</formula>
    </cfRule>
  </conditionalFormatting>
  <conditionalFormatting sqref="D174:H174">
    <cfRule type="expression" dxfId="271" priority="194" stopIfTrue="1">
      <formula>C174="x"</formula>
    </cfRule>
  </conditionalFormatting>
  <conditionalFormatting sqref="D177">
    <cfRule type="expression" dxfId="270" priority="191" stopIfTrue="1">
      <formula>C177="x"</formula>
    </cfRule>
  </conditionalFormatting>
  <conditionalFormatting sqref="D207">
    <cfRule type="expression" dxfId="269" priority="185" stopIfTrue="1">
      <formula>C207="x"</formula>
    </cfRule>
  </conditionalFormatting>
  <conditionalFormatting sqref="J207">
    <cfRule type="expression" dxfId="268" priority="182" stopIfTrue="1">
      <formula>I207="x"</formula>
    </cfRule>
  </conditionalFormatting>
  <conditionalFormatting sqref="D205">
    <cfRule type="expression" dxfId="267" priority="179" stopIfTrue="1">
      <formula>C205="x"</formula>
    </cfRule>
  </conditionalFormatting>
  <conditionalFormatting sqref="J205">
    <cfRule type="expression" dxfId="266" priority="178" stopIfTrue="1">
      <formula>I205="x"</formula>
    </cfRule>
  </conditionalFormatting>
  <conditionalFormatting sqref="D209">
    <cfRule type="expression" dxfId="265" priority="176" stopIfTrue="1">
      <formula>C209="x"</formula>
    </cfRule>
  </conditionalFormatting>
  <conditionalFormatting sqref="D212">
    <cfRule type="expression" dxfId="264" priority="173" stopIfTrue="1">
      <formula>C212="x"</formula>
    </cfRule>
  </conditionalFormatting>
  <conditionalFormatting sqref="D214">
    <cfRule type="expression" dxfId="263" priority="172" stopIfTrue="1">
      <formula>C214="x"</formula>
    </cfRule>
  </conditionalFormatting>
  <conditionalFormatting sqref="J207">
    <cfRule type="expression" dxfId="262" priority="170" stopIfTrue="1">
      <formula>I207="x"</formula>
    </cfRule>
  </conditionalFormatting>
  <conditionalFormatting sqref="P124:P126">
    <cfRule type="expression" dxfId="261" priority="149" stopIfTrue="1">
      <formula>H124="x"</formula>
    </cfRule>
  </conditionalFormatting>
  <conditionalFormatting sqref="E127 E125">
    <cfRule type="expression" dxfId="260" priority="148" stopIfTrue="1">
      <formula>I121="x"</formula>
    </cfRule>
  </conditionalFormatting>
  <conditionalFormatting sqref="E127">
    <cfRule type="expression" dxfId="259" priority="147" stopIfTrue="1">
      <formula>H123="x"</formula>
    </cfRule>
  </conditionalFormatting>
  <conditionalFormatting sqref="E117 E115 E119">
    <cfRule type="expression" dxfId="258" priority="146" stopIfTrue="1">
      <formula>I99="x"</formula>
    </cfRule>
  </conditionalFormatting>
  <conditionalFormatting sqref="E117 E115">
    <cfRule type="expression" dxfId="257" priority="145" stopIfTrue="1">
      <formula>H99="x"</formula>
    </cfRule>
  </conditionalFormatting>
  <conditionalFormatting sqref="H113:I113">
    <cfRule type="expression" dxfId="256" priority="140" stopIfTrue="1">
      <formula>F109="x"</formula>
    </cfRule>
  </conditionalFormatting>
  <conditionalFormatting sqref="E113">
    <cfRule type="expression" dxfId="255" priority="137" stopIfTrue="1">
      <formula>B123="x"</formula>
    </cfRule>
  </conditionalFormatting>
  <conditionalFormatting sqref="E123">
    <cfRule type="expression" dxfId="254" priority="135" stopIfTrue="1">
      <formula>H113="x"</formula>
    </cfRule>
  </conditionalFormatting>
  <conditionalFormatting sqref="L127 K133 F113">
    <cfRule type="expression" dxfId="253" priority="133" stopIfTrue="1">
      <formula>#REF!="x"</formula>
    </cfRule>
  </conditionalFormatting>
  <conditionalFormatting sqref="D127 L123">
    <cfRule type="expression" dxfId="252" priority="132" stopIfTrue="1">
      <formula>#REF!="x"</formula>
    </cfRule>
  </conditionalFormatting>
  <conditionalFormatting sqref="E105">
    <cfRule type="expression" dxfId="251" priority="131" stopIfTrue="1">
      <formula>B109="x"</formula>
    </cfRule>
  </conditionalFormatting>
  <conditionalFormatting sqref="E111">
    <cfRule type="expression" dxfId="250" priority="130" stopIfTrue="1">
      <formula>B117="x"</formula>
    </cfRule>
  </conditionalFormatting>
  <conditionalFormatting sqref="D123">
    <cfRule type="expression" dxfId="249" priority="129" stopIfTrue="1">
      <formula>#REF!="x"</formula>
    </cfRule>
  </conditionalFormatting>
  <conditionalFormatting sqref="K155:L155">
    <cfRule type="expression" dxfId="248" priority="123" stopIfTrue="1">
      <formula>F155="x"</formula>
    </cfRule>
  </conditionalFormatting>
  <conditionalFormatting sqref="D153">
    <cfRule type="expression" dxfId="247" priority="120" stopIfTrue="1">
      <formula>C153="x"</formula>
    </cfRule>
  </conditionalFormatting>
  <conditionalFormatting sqref="E99">
    <cfRule type="expression" dxfId="246" priority="116" stopIfTrue="1">
      <formula>#REF!="x"</formula>
    </cfRule>
  </conditionalFormatting>
  <conditionalFormatting sqref="L62">
    <cfRule type="expression" dxfId="245" priority="113" stopIfTrue="1">
      <formula>K62="x"</formula>
    </cfRule>
  </conditionalFormatting>
  <conditionalFormatting sqref="N62">
    <cfRule type="expression" dxfId="244" priority="114" stopIfTrue="1">
      <formula>M62="x"</formula>
    </cfRule>
  </conditionalFormatting>
  <conditionalFormatting sqref="N83">
    <cfRule type="expression" dxfId="243" priority="112" stopIfTrue="1">
      <formula>M83="x"</formula>
    </cfRule>
  </conditionalFormatting>
  <conditionalFormatting sqref="L83">
    <cfRule type="expression" dxfId="242" priority="111" stopIfTrue="1">
      <formula>K83="x"</formula>
    </cfRule>
  </conditionalFormatting>
  <conditionalFormatting sqref="N135">
    <cfRule type="expression" dxfId="241" priority="107" stopIfTrue="1">
      <formula>M135="x"</formula>
    </cfRule>
  </conditionalFormatting>
  <conditionalFormatting sqref="L135">
    <cfRule type="expression" dxfId="240" priority="106" stopIfTrue="1">
      <formula>K135="x"</formula>
    </cfRule>
  </conditionalFormatting>
  <conditionalFormatting sqref="M145:M146">
    <cfRule type="expression" dxfId="239" priority="105" stopIfTrue="1">
      <formula>L145="x"</formula>
    </cfRule>
  </conditionalFormatting>
  <conditionalFormatting sqref="M145:M146">
    <cfRule type="expression" dxfId="238" priority="103" stopIfTrue="1">
      <formula>K145="x"</formula>
    </cfRule>
  </conditionalFormatting>
  <conditionalFormatting sqref="N144">
    <cfRule type="expression" dxfId="237" priority="102" stopIfTrue="1">
      <formula>M144="x"</formula>
    </cfRule>
  </conditionalFormatting>
  <conditionalFormatting sqref="L144">
    <cfRule type="expression" dxfId="236" priority="101" stopIfTrue="1">
      <formula>K144="x"</formula>
    </cfRule>
  </conditionalFormatting>
  <conditionalFormatting sqref="N167:N170 M167 M169:M170">
    <cfRule type="expression" dxfId="235" priority="100" stopIfTrue="1">
      <formula>L167="x"</formula>
    </cfRule>
  </conditionalFormatting>
  <conditionalFormatting sqref="C167:D170">
    <cfRule type="expression" dxfId="234" priority="99" stopIfTrue="1">
      <formula>B167="x"</formula>
    </cfRule>
  </conditionalFormatting>
  <conditionalFormatting sqref="P167:P170 L167:L170 N167:N170 M167 M169:M170">
    <cfRule type="expression" dxfId="233" priority="98" stopIfTrue="1">
      <formula>J167="x"</formula>
    </cfRule>
  </conditionalFormatting>
  <conditionalFormatting sqref="N168">
    <cfRule type="expression" dxfId="232" priority="97" stopIfTrue="1">
      <formula>M168="x"</formula>
    </cfRule>
  </conditionalFormatting>
  <conditionalFormatting sqref="L168">
    <cfRule type="expression" dxfId="231" priority="96" stopIfTrue="1">
      <formula>K168="x"</formula>
    </cfRule>
  </conditionalFormatting>
  <conditionalFormatting sqref="N178:N181 M178 M180:M181">
    <cfRule type="expression" dxfId="230" priority="95" stopIfTrue="1">
      <formula>L178="x"</formula>
    </cfRule>
  </conditionalFormatting>
  <conditionalFormatting sqref="C178:D181">
    <cfRule type="expression" dxfId="229" priority="94" stopIfTrue="1">
      <formula>B178="x"</formula>
    </cfRule>
  </conditionalFormatting>
  <conditionalFormatting sqref="P178:P181 L178:L181 N178:N181 M178 M180:M181">
    <cfRule type="expression" dxfId="228" priority="93" stopIfTrue="1">
      <formula>J178="x"</formula>
    </cfRule>
  </conditionalFormatting>
  <conditionalFormatting sqref="N179">
    <cfRule type="expression" dxfId="227" priority="92" stopIfTrue="1">
      <formula>M179="x"</formula>
    </cfRule>
  </conditionalFormatting>
  <conditionalFormatting sqref="L179">
    <cfRule type="expression" dxfId="226" priority="91" stopIfTrue="1">
      <formula>K179="x"</formula>
    </cfRule>
  </conditionalFormatting>
  <conditionalFormatting sqref="D215:D218">
    <cfRule type="expression" dxfId="225" priority="90" stopIfTrue="1">
      <formula>C215="x"</formula>
    </cfRule>
  </conditionalFormatting>
  <conditionalFormatting sqref="C215:D218">
    <cfRule type="expression" dxfId="224" priority="88" stopIfTrue="1">
      <formula>B215="x"</formula>
    </cfRule>
  </conditionalFormatting>
  <conditionalFormatting sqref="H216">
    <cfRule type="expression" dxfId="223" priority="86" stopIfTrue="1">
      <formula>G216="x"</formula>
    </cfRule>
  </conditionalFormatting>
  <conditionalFormatting sqref="F216">
    <cfRule type="expression" dxfId="222" priority="85" stopIfTrue="1">
      <formula>E216="x"</formula>
    </cfRule>
  </conditionalFormatting>
  <conditionalFormatting sqref="D223:D226">
    <cfRule type="expression" dxfId="221" priority="84" stopIfTrue="1">
      <formula>C223="x"</formula>
    </cfRule>
  </conditionalFormatting>
  <conditionalFormatting sqref="D223:D226">
    <cfRule type="expression" dxfId="220" priority="83" stopIfTrue="1">
      <formula>C223="x"</formula>
    </cfRule>
  </conditionalFormatting>
  <conditionalFormatting sqref="M223:N226">
    <cfRule type="expression" dxfId="219" priority="82" stopIfTrue="1">
      <formula>L223="x"</formula>
    </cfRule>
  </conditionalFormatting>
  <conditionalFormatting sqref="C223:D226">
    <cfRule type="expression" dxfId="218" priority="81" stopIfTrue="1">
      <formula>B223="x"</formula>
    </cfRule>
  </conditionalFormatting>
  <conditionalFormatting sqref="P223:P226 L223:N226">
    <cfRule type="expression" dxfId="217" priority="80" stopIfTrue="1">
      <formula>J223="x"</formula>
    </cfRule>
  </conditionalFormatting>
  <conditionalFormatting sqref="N224">
    <cfRule type="expression" dxfId="216" priority="79" stopIfTrue="1">
      <formula>M224="x"</formula>
    </cfRule>
  </conditionalFormatting>
  <conditionalFormatting sqref="L224">
    <cfRule type="expression" dxfId="215" priority="78" stopIfTrue="1">
      <formula>K224="x"</formula>
    </cfRule>
  </conditionalFormatting>
  <conditionalFormatting sqref="L71">
    <cfRule type="expression" dxfId="214" priority="77" stopIfTrue="1">
      <formula>K71="x"</formula>
    </cfRule>
  </conditionalFormatting>
  <conditionalFormatting sqref="N71">
    <cfRule type="expression" dxfId="213" priority="76" stopIfTrue="1">
      <formula>M71="x"</formula>
    </cfRule>
  </conditionalFormatting>
  <conditionalFormatting sqref="F33">
    <cfRule type="expression" dxfId="212" priority="75" stopIfTrue="1">
      <formula>E33="x"</formula>
    </cfRule>
  </conditionalFormatting>
  <conditionalFormatting sqref="G18:H18">
    <cfRule type="expression" dxfId="211" priority="234" stopIfTrue="1">
      <formula>J13="x"</formula>
    </cfRule>
  </conditionalFormatting>
  <conditionalFormatting sqref="E123 E121">
    <cfRule type="expression" dxfId="210" priority="239" stopIfTrue="1">
      <formula>I111="x"</formula>
    </cfRule>
  </conditionalFormatting>
  <conditionalFormatting sqref="H123:I125">
    <cfRule type="expression" dxfId="209" priority="241" stopIfTrue="1">
      <formula>F113="x"</formula>
    </cfRule>
  </conditionalFormatting>
  <conditionalFormatting sqref="H130:I130">
    <cfRule type="expression" dxfId="208" priority="249" stopIfTrue="1">
      <formula>F117="x"</formula>
    </cfRule>
  </conditionalFormatting>
  <conditionalFormatting sqref="K111 K125 K129">
    <cfRule type="expression" dxfId="207" priority="252" stopIfTrue="1">
      <formula>L109="x"</formula>
    </cfRule>
  </conditionalFormatting>
  <conditionalFormatting sqref="F111">
    <cfRule type="expression" dxfId="206" priority="253" stopIfTrue="1">
      <formula>L109="x"</formula>
    </cfRule>
  </conditionalFormatting>
  <conditionalFormatting sqref="H109">
    <cfRule type="expression" dxfId="205" priority="254" stopIfTrue="1">
      <formula>F105="x"</formula>
    </cfRule>
  </conditionalFormatting>
  <conditionalFormatting sqref="H117:I117">
    <cfRule type="expression" dxfId="204" priority="257" stopIfTrue="1">
      <formula>F111="x"</formula>
    </cfRule>
  </conditionalFormatting>
  <conditionalFormatting sqref="H127:I129">
    <cfRule type="expression" dxfId="203" priority="264" stopIfTrue="1">
      <formula>#REF!="x"</formula>
    </cfRule>
  </conditionalFormatting>
  <conditionalFormatting sqref="H126:I126">
    <cfRule type="expression" dxfId="202" priority="265" stopIfTrue="1">
      <formula>#REF!="x"</formula>
    </cfRule>
  </conditionalFormatting>
  <conditionalFormatting sqref="L117">
    <cfRule type="expression" dxfId="201" priority="266" stopIfTrue="1">
      <formula>F121="x"</formula>
    </cfRule>
  </conditionalFormatting>
  <conditionalFormatting sqref="F115 F109 F101 F111 F105 F117 F121 F123:F129">
    <cfRule type="expression" dxfId="200" priority="286" stopIfTrue="1">
      <formula>K101="x"</formula>
    </cfRule>
  </conditionalFormatting>
  <conditionalFormatting sqref="K105">
    <cfRule type="expression" dxfId="199" priority="303" stopIfTrue="1">
      <formula>H109="x"</formula>
    </cfRule>
  </conditionalFormatting>
  <conditionalFormatting sqref="F129">
    <cfRule type="expression" dxfId="198" priority="314" stopIfTrue="1">
      <formula>M127="x"</formula>
    </cfRule>
  </conditionalFormatting>
  <conditionalFormatting sqref="L101">
    <cfRule type="expression" dxfId="197" priority="328" stopIfTrue="1">
      <formula>E109="x"</formula>
    </cfRule>
  </conditionalFormatting>
  <conditionalFormatting sqref="D109">
    <cfRule type="expression" dxfId="196" priority="329" stopIfTrue="1">
      <formula>E113="x"</formula>
    </cfRule>
  </conditionalFormatting>
  <conditionalFormatting sqref="E109">
    <cfRule type="expression" dxfId="195" priority="330" stopIfTrue="1">
      <formula>B113="x"</formula>
    </cfRule>
  </conditionalFormatting>
  <conditionalFormatting sqref="L109">
    <cfRule type="expression" dxfId="194" priority="331" stopIfTrue="1">
      <formula>E117="x"</formula>
    </cfRule>
  </conditionalFormatting>
  <conditionalFormatting sqref="L113">
    <cfRule type="expression" dxfId="193" priority="338" stopIfTrue="1">
      <formula>E115="x"</formula>
    </cfRule>
  </conditionalFormatting>
  <conditionalFormatting sqref="H109">
    <cfRule type="expression" dxfId="192" priority="341" stopIfTrue="1">
      <formula>E121="x"</formula>
    </cfRule>
  </conditionalFormatting>
  <conditionalFormatting sqref="N199">
    <cfRule type="expression" dxfId="191" priority="69" stopIfTrue="1">
      <formula>M199="x"</formula>
    </cfRule>
  </conditionalFormatting>
  <conditionalFormatting sqref="L199">
    <cfRule type="expression" dxfId="190" priority="68" stopIfTrue="1">
      <formula>K199="x"</formula>
    </cfRule>
  </conditionalFormatting>
  <conditionalFormatting sqref="N62">
    <cfRule type="expression" dxfId="189" priority="67" stopIfTrue="1">
      <formula>M62="x"</formula>
    </cfRule>
  </conditionalFormatting>
  <conditionalFormatting sqref="N159:N161 M160:M161">
    <cfRule type="expression" dxfId="188" priority="64" stopIfTrue="1">
      <formula>L159="x"</formula>
    </cfRule>
  </conditionalFormatting>
  <conditionalFormatting sqref="C159:D161">
    <cfRule type="expression" dxfId="187" priority="63" stopIfTrue="1">
      <formula>B159="x"</formula>
    </cfRule>
  </conditionalFormatting>
  <conditionalFormatting sqref="P159:P161 L159:L161 N159:N161 M160:M161">
    <cfRule type="expression" dxfId="186" priority="62" stopIfTrue="1">
      <formula>J159="x"</formula>
    </cfRule>
  </conditionalFormatting>
  <conditionalFormatting sqref="N159">
    <cfRule type="expression" dxfId="185" priority="61" stopIfTrue="1">
      <formula>M159="x"</formula>
    </cfRule>
  </conditionalFormatting>
  <conditionalFormatting sqref="L159">
    <cfRule type="expression" dxfId="184" priority="60" stopIfTrue="1">
      <formula>K159="x"</formula>
    </cfRule>
  </conditionalFormatting>
  <conditionalFormatting sqref="E212">
    <cfRule type="expression" dxfId="183" priority="59" stopIfTrue="1">
      <formula>D212="x"</formula>
    </cfRule>
  </conditionalFormatting>
  <conditionalFormatting sqref="E212">
    <cfRule type="expression" dxfId="182" priority="58" stopIfTrue="1">
      <formula>D212="x"</formula>
    </cfRule>
  </conditionalFormatting>
  <conditionalFormatting sqref="E214">
    <cfRule type="expression" dxfId="181" priority="57" stopIfTrue="1">
      <formula>D214="x"</formula>
    </cfRule>
  </conditionalFormatting>
  <conditionalFormatting sqref="E214">
    <cfRule type="expression" dxfId="180" priority="56" stopIfTrue="1">
      <formula>D214="x"</formula>
    </cfRule>
  </conditionalFormatting>
  <conditionalFormatting sqref="N216">
    <cfRule type="expression" dxfId="179" priority="51" stopIfTrue="1">
      <formula>M216="x"</formula>
    </cfRule>
  </conditionalFormatting>
  <conditionalFormatting sqref="F216">
    <cfRule type="expression" dxfId="178" priority="342" stopIfTrue="1">
      <formula>J216="x"</formula>
    </cfRule>
  </conditionalFormatting>
  <conditionalFormatting sqref="D26 F26:H26">
    <cfRule type="expression" dxfId="177" priority="50" stopIfTrue="1">
      <formula>C26="x"</formula>
    </cfRule>
  </conditionalFormatting>
  <conditionalFormatting sqref="E125">
    <cfRule type="expression" dxfId="176" priority="48" stopIfTrue="1">
      <formula>H121="x"</formula>
    </cfRule>
  </conditionalFormatting>
  <conditionalFormatting sqref="E121">
    <cfRule type="expression" dxfId="175" priority="45" stopIfTrue="1">
      <formula>H111="x"</formula>
    </cfRule>
  </conditionalFormatting>
  <conditionalFormatting sqref="K105 K103 K121">
    <cfRule type="expression" dxfId="174" priority="345" stopIfTrue="1">
      <formula>L99="x"</formula>
    </cfRule>
  </conditionalFormatting>
  <conditionalFormatting sqref="F105 F103">
    <cfRule type="expression" dxfId="173" priority="346" stopIfTrue="1">
      <formula>L99="x"</formula>
    </cfRule>
  </conditionalFormatting>
  <conditionalFormatting sqref="F103">
    <cfRule type="expression" dxfId="172" priority="43" stopIfTrue="1">
      <formula>H105="x"</formula>
    </cfRule>
  </conditionalFormatting>
  <conditionalFormatting sqref="F103">
    <cfRule type="expression" dxfId="171" priority="42" stopIfTrue="1">
      <formula>I105="x"</formula>
    </cfRule>
  </conditionalFormatting>
  <conditionalFormatting sqref="E103">
    <cfRule type="expression" dxfId="170" priority="41" stopIfTrue="1">
      <formula>B105="x"</formula>
    </cfRule>
  </conditionalFormatting>
  <conditionalFormatting sqref="F103">
    <cfRule type="expression" dxfId="169" priority="39" stopIfTrue="1">
      <formula>K103="x"</formula>
    </cfRule>
  </conditionalFormatting>
  <conditionalFormatting sqref="K103">
    <cfRule type="expression" dxfId="168" priority="38" stopIfTrue="1">
      <formula>H105="x"</formula>
    </cfRule>
  </conditionalFormatting>
  <conditionalFormatting sqref="G21:H21">
    <cfRule type="expression" dxfId="167" priority="348" stopIfTrue="1">
      <formula>J18="x"</formula>
    </cfRule>
  </conditionalFormatting>
  <conditionalFormatting sqref="J21">
    <cfRule type="expression" dxfId="166" priority="357" stopIfTrue="1">
      <formula>I23="x"</formula>
    </cfRule>
  </conditionalFormatting>
  <conditionalFormatting sqref="H216">
    <cfRule type="expression" dxfId="165" priority="4016" stopIfTrue="1">
      <formula>#REF!="x"</formula>
    </cfRule>
  </conditionalFormatting>
  <conditionalFormatting sqref="N216">
    <cfRule type="expression" dxfId="164" priority="4019" stopIfTrue="1">
      <formula>H216="x"</formula>
    </cfRule>
  </conditionalFormatting>
  <conditionalFormatting sqref="F99 F101 F105 F109 F111 F113 F115 F117 F121 F123:F129 F103">
    <cfRule type="expression" dxfId="163" priority="4045" stopIfTrue="1">
      <formula>#REF!="x"</formula>
    </cfRule>
  </conditionalFormatting>
  <conditionalFormatting sqref="K121">
    <cfRule type="expression" dxfId="162" priority="4055" stopIfTrue="1">
      <formula>#REF!="x"</formula>
    </cfRule>
  </conditionalFormatting>
  <conditionalFormatting sqref="G155:H155">
    <cfRule type="expression" dxfId="161" priority="4056" stopIfTrue="1">
      <formula>#REF!="x"</formula>
    </cfRule>
  </conditionalFormatting>
  <conditionalFormatting sqref="O155:P155">
    <cfRule type="expression" dxfId="160" priority="4057" stopIfTrue="1">
      <formula>#REF!="x"</formula>
    </cfRule>
  </conditionalFormatting>
  <conditionalFormatting sqref="K99">
    <cfRule type="expression" dxfId="159" priority="25" stopIfTrue="1">
      <formula>H113="x"</formula>
    </cfRule>
  </conditionalFormatting>
  <conditionalFormatting sqref="K99">
    <cfRule type="expression" dxfId="158" priority="26" stopIfTrue="1">
      <formula>L105="x"</formula>
    </cfRule>
  </conditionalFormatting>
  <conditionalFormatting sqref="K107">
    <cfRule type="expression" dxfId="157" priority="23" stopIfTrue="1">
      <formula>H111="x"</formula>
    </cfRule>
  </conditionalFormatting>
  <conditionalFormatting sqref="K107">
    <cfRule type="expression" dxfId="156" priority="24" stopIfTrue="1">
      <formula>L103="x"</formula>
    </cfRule>
  </conditionalFormatting>
  <conditionalFormatting sqref="J18">
    <cfRule type="expression" dxfId="155" priority="4065" stopIfTrue="1">
      <formula>#REF!="x"</formula>
    </cfRule>
  </conditionalFormatting>
  <conditionalFormatting sqref="N16">
    <cfRule type="expression" dxfId="154" priority="21" stopIfTrue="1">
      <formula>M16="x"</formula>
    </cfRule>
  </conditionalFormatting>
  <conditionalFormatting sqref="N18">
    <cfRule type="expression" dxfId="153" priority="19" stopIfTrue="1">
      <formula>M18="x"</formula>
    </cfRule>
  </conditionalFormatting>
  <conditionalFormatting sqref="N18">
    <cfRule type="expression" dxfId="152" priority="18" stopIfTrue="1">
      <formula>M18="x"</formula>
    </cfRule>
  </conditionalFormatting>
  <conditionalFormatting sqref="N18">
    <cfRule type="expression" dxfId="151" priority="20" stopIfTrue="1">
      <formula>#REF!="x"</formula>
    </cfRule>
  </conditionalFormatting>
  <conditionalFormatting sqref="M131:M132 K132:L132 E132:G132 C132">
    <cfRule type="expression" dxfId="150" priority="11" stopIfTrue="1">
      <formula>B131="x"</formula>
    </cfRule>
  </conditionalFormatting>
  <conditionalFormatting sqref="F132 L131 J131:J132">
    <cfRule type="expression" dxfId="149" priority="10" stopIfTrue="1">
      <formula>D131="x"</formula>
    </cfRule>
  </conditionalFormatting>
  <conditionalFormatting sqref="F132 D131:D132">
    <cfRule type="expression" dxfId="148" priority="9" stopIfTrue="1">
      <formula>E131="x"</formula>
    </cfRule>
  </conditionalFormatting>
  <conditionalFormatting sqref="I131:I132">
    <cfRule type="expression" dxfId="147" priority="8" stopIfTrue="1">
      <formula>H131="x"</formula>
    </cfRule>
  </conditionalFormatting>
  <conditionalFormatting sqref="H132:I132">
    <cfRule type="expression" dxfId="146" priority="12" stopIfTrue="1">
      <formula>F121="x"</formula>
    </cfRule>
  </conditionalFormatting>
  <conditionalFormatting sqref="K131">
    <cfRule type="expression" dxfId="145" priority="13" stopIfTrue="1">
      <formula>L129="x"</formula>
    </cfRule>
  </conditionalFormatting>
  <conditionalFormatting sqref="H131:I131">
    <cfRule type="expression" dxfId="144" priority="14" stopIfTrue="1">
      <formula>#REF!="x"</formula>
    </cfRule>
  </conditionalFormatting>
  <conditionalFormatting sqref="F131">
    <cfRule type="expression" dxfId="143" priority="15" stopIfTrue="1">
      <formula>K131="x"</formula>
    </cfRule>
  </conditionalFormatting>
  <conditionalFormatting sqref="F131">
    <cfRule type="expression" dxfId="142" priority="16" stopIfTrue="1">
      <formula>M129="x"</formula>
    </cfRule>
  </conditionalFormatting>
  <conditionalFormatting sqref="F131">
    <cfRule type="expression" dxfId="141" priority="17" stopIfTrue="1">
      <formula>#REF!="x"</formula>
    </cfRule>
  </conditionalFormatting>
  <conditionalFormatting sqref="I119">
    <cfRule type="expression" dxfId="140" priority="3" stopIfTrue="1">
      <formula>H119="x"</formula>
    </cfRule>
  </conditionalFormatting>
  <conditionalFormatting sqref="E119">
    <cfRule type="expression" dxfId="139" priority="1" stopIfTrue="1">
      <formula>H103="x"</formula>
    </cfRule>
  </conditionalFormatting>
  <conditionalFormatting sqref="H119:I119">
    <cfRule type="expression" dxfId="138" priority="4" stopIfTrue="1">
      <formula>F113="x"</formula>
    </cfRule>
  </conditionalFormatting>
  <conditionalFormatting sqref="L119">
    <cfRule type="expression" dxfId="137" priority="5" stopIfTrue="1">
      <formula>F123="x"</formula>
    </cfRule>
  </conditionalFormatting>
  <conditionalFormatting sqref="F119">
    <cfRule type="expression" dxfId="136" priority="6" stopIfTrue="1">
      <formula>K119="x"</formula>
    </cfRule>
  </conditionalFormatting>
  <conditionalFormatting sqref="F119">
    <cfRule type="expression" dxfId="135" priority="7" stopIfTrue="1">
      <formula>#REF!="x"</formula>
    </cfRule>
  </conditionalFormatting>
  <dataValidations count="5">
    <dataValidation type="list" allowBlank="1" showInputMessage="1" showErrorMessage="1" error="Eingabe muss x sein" sqref="E216 K103 K125 K111 K99 K127 K123 K117 K109 K113 K107 K115 K121 K129 C174 C177 K159 K179 C157 K144 M159 K135 M144 I155 C153 C155 E155 K168 M168 M179 K101 K133 M199 K199 K90 M135 K71 M83 K83 K62 M71 K224 G216 C26 E26 I16 K93 E46 G46 M216 G33 E33 M62 M16 M224 K105 K131 K119" xr:uid="{38348D2B-8C4C-482D-80EC-C0DC002011C2}">
      <formula1>Kreuz</formula1>
    </dataValidation>
    <dataValidation type="textLength" operator="lessThanOrEqual" allowBlank="1" showInputMessage="1" showErrorMessage="1" error="Maximal 500 Zeichen!" sqref="C81:P81 C222 C69 C60 C166 C57 C78:P78 C142" xr:uid="{C6C6243B-2492-4774-BE07-6F47902C916A}">
      <formula1>500</formula1>
    </dataValidation>
    <dataValidation type="textLength" operator="lessThanOrEqual" allowBlank="1" showInputMessage="1" showErrorMessage="1" error="Maximal 1000 Zeichen!" sqref="C218:P218 C146:P146 C137:P137 C170:P170 C181:P181 C201:P201 C161:P161 C73:P73 C64:P64 C85:P85 C226:P226" xr:uid="{8E0F072A-3ACC-4090-B20A-8F8012ED176F}">
      <formula1>1000</formula1>
    </dataValidation>
    <dataValidation allowBlank="1" showInputMessage="1" showErrorMessage="1" error="Eingabe muss x sein" sqref="C205 C207 C209 I207 I205 C212 C214 I13 M13 I18 M18" xr:uid="{ED6CC5EF-4597-4FCA-A6C6-3292B54EA3DF}"/>
    <dataValidation type="textLength" operator="lessThanOrEqual" allowBlank="1" showInputMessage="1" showErrorMessage="1" errorTitle="Zu langer Name" error="Der Projektname darf höchstens 60 Zeichen lang sein!" sqref="F10" xr:uid="{613ECEA1-2407-44A8-A9E1-96BF5ACE7B80}">
      <formula1>61</formula1>
    </dataValidation>
  </dataValidations>
  <printOptions horizontalCentered="1"/>
  <pageMargins left="0.15748031496062992" right="0.39370078740157483" top="0.39370078740157483" bottom="0.31496062992125984" header="0.19685039370078741" footer="0.19685039370078741"/>
  <pageSetup paperSize="9" scale="92" fitToHeight="0" orientation="portrait" r:id="rId1"/>
  <headerFooter alignWithMargins="0">
    <oddFooter>&amp;L&amp;9&amp;D&amp;R&amp;9Berichterstattung Infomodule  Seite &amp;P von &amp;N</oddFooter>
  </headerFooter>
  <rowBreaks count="6" manualBreakCount="6">
    <brk id="54" max="16383" man="1"/>
    <brk id="66" max="16383" man="1"/>
    <brk id="87" max="16383" man="1"/>
    <brk id="139" max="16383" man="1"/>
    <brk id="163" max="16383" man="1"/>
    <brk id="203" max="16383" man="1"/>
  </rowBreaks>
  <ignoredErrors>
    <ignoredError sqref="E133 K109:K117 C154:P154 C175:P175 C26:P30 K90:K93 C153 E153:H153 K153:P153 C34:P34 C33:H33 C47:P47 C46:H46 C156:P156 C155 E155:I155 K155:P155 C157:P157 C174 E174:H174 K174:P174 C176:P177 K101:K107 K133 C36:P36 C35:M35 C38:P38 C37:I37 C40:P40 C39:K39 C42:P42 C41:M41 C44:P45 C43:M43 C49:P49 C48:M48 C51:P54 C50:M50 K99 C32:P32 C31:D31 K121:K130"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DD581-591D-44BA-BB6B-75F6C76BCE94}">
  <sheetPr codeName="Tabelle6">
    <tabColor rgb="FFFFC000"/>
  </sheetPr>
  <dimension ref="A1:AB96"/>
  <sheetViews>
    <sheetView zoomScaleNormal="100" workbookViewId="0"/>
  </sheetViews>
  <sheetFormatPr baseColWidth="10" defaultRowHeight="12.75" x14ac:dyDescent="0.2"/>
  <cols>
    <col min="1" max="1" width="5.7109375" style="2" customWidth="1"/>
    <col min="2" max="2" width="2.85546875" style="3" customWidth="1"/>
    <col min="3" max="3" width="42" style="2" customWidth="1"/>
    <col min="4" max="4" width="14.28515625" style="2" customWidth="1"/>
    <col min="5" max="5" width="17.140625" style="2" customWidth="1"/>
    <col min="6" max="6" width="9.28515625" style="2" customWidth="1"/>
    <col min="7" max="7" width="7.85546875" style="2" customWidth="1"/>
    <col min="8" max="9" width="17.140625" style="2" customWidth="1"/>
    <col min="10" max="11" width="8.7109375" style="2" customWidth="1"/>
    <col min="12" max="12" width="43" style="105" customWidth="1"/>
    <col min="13" max="13" width="18" style="89" customWidth="1"/>
    <col min="14" max="15" width="11.42578125" style="89"/>
    <col min="16" max="16384" width="11.42578125" style="2"/>
  </cols>
  <sheetData>
    <row r="1" spans="1:24" ht="12" customHeight="1" x14ac:dyDescent="0.2">
      <c r="J1" s="14"/>
      <c r="K1" s="14"/>
    </row>
    <row r="2" spans="1:24" ht="17.25" customHeight="1" x14ac:dyDescent="0.2">
      <c r="C2" s="61" t="s">
        <v>41</v>
      </c>
      <c r="D2" s="11"/>
      <c r="F2" s="64"/>
      <c r="J2" s="310" t="str">
        <f>IF(Projekteingabe!N2="","",Projekteingabe!N2)</f>
        <v/>
      </c>
      <c r="K2" s="311"/>
      <c r="M2" s="90"/>
    </row>
    <row r="3" spans="1:24" ht="24" customHeight="1" x14ac:dyDescent="0.2">
      <c r="C3" s="62" t="s">
        <v>321</v>
      </c>
      <c r="D3" s="47"/>
      <c r="J3" s="14"/>
      <c r="M3" s="90"/>
    </row>
    <row r="4" spans="1:24" ht="21" customHeight="1" x14ac:dyDescent="0.2">
      <c r="A4" s="59"/>
      <c r="B4" s="87"/>
      <c r="C4" s="60" t="s">
        <v>322</v>
      </c>
      <c r="D4" s="12"/>
      <c r="G4" s="14"/>
      <c r="H4" s="14"/>
      <c r="J4" s="312">
        <f ca="1">TODAY()</f>
        <v>46199</v>
      </c>
      <c r="K4" s="311"/>
      <c r="M4" s="90"/>
    </row>
    <row r="5" spans="1:24" ht="30" customHeight="1" x14ac:dyDescent="0.2">
      <c r="A5" s="59"/>
      <c r="B5" s="87"/>
      <c r="C5" s="64" t="s">
        <v>366</v>
      </c>
      <c r="D5" s="12"/>
      <c r="G5" s="14"/>
      <c r="H5" s="14"/>
      <c r="K5" s="10"/>
      <c r="M5" s="90"/>
    </row>
    <row r="6" spans="1:24" ht="15" customHeight="1" x14ac:dyDescent="0.2">
      <c r="C6" s="8" t="s">
        <v>60</v>
      </c>
      <c r="D6" s="313" t="str">
        <f>IF(Projekteingabe!F10="","",Projekteingabe!F10)</f>
        <v/>
      </c>
      <c r="E6" s="314"/>
      <c r="F6" s="314"/>
      <c r="G6" s="314"/>
      <c r="H6" s="314"/>
      <c r="I6" s="314"/>
      <c r="J6" s="314"/>
      <c r="K6" s="311"/>
      <c r="M6" s="90"/>
    </row>
    <row r="7" spans="1:24" ht="15" customHeight="1" x14ac:dyDescent="0.2">
      <c r="C7" s="6" t="s">
        <v>0</v>
      </c>
      <c r="D7" s="313" t="str">
        <f>IF(Projekteingabe!E30="","",Projekteingabe!E30)</f>
        <v/>
      </c>
      <c r="E7" s="314"/>
      <c r="F7" s="314"/>
      <c r="G7" s="314"/>
      <c r="H7" s="314"/>
      <c r="I7" s="314"/>
      <c r="J7" s="314"/>
      <c r="K7" s="311"/>
      <c r="M7" s="90"/>
    </row>
    <row r="8" spans="1:24" ht="7.5" customHeight="1" x14ac:dyDescent="0.2">
      <c r="C8" s="8"/>
      <c r="D8" s="8"/>
      <c r="E8" s="8"/>
      <c r="F8" s="8"/>
      <c r="G8" s="8"/>
      <c r="H8" s="8"/>
      <c r="I8" s="8"/>
      <c r="M8" s="90"/>
    </row>
    <row r="9" spans="1:24" ht="15" customHeight="1" x14ac:dyDescent="0.2">
      <c r="C9" s="122" t="s">
        <v>99</v>
      </c>
      <c r="D9" s="123" t="s">
        <v>130</v>
      </c>
      <c r="E9" s="44">
        <f>'Infomodule geplant'!E9</f>
        <v>0</v>
      </c>
      <c r="F9" s="111"/>
      <c r="G9" s="123" t="s">
        <v>139</v>
      </c>
      <c r="H9" s="44">
        <f>COUNTIF(B19:B85,"x")</f>
        <v>0</v>
      </c>
      <c r="I9" s="123" t="s">
        <v>138</v>
      </c>
      <c r="J9" s="369">
        <f>H9-E9</f>
        <v>0</v>
      </c>
      <c r="K9" s="370"/>
      <c r="M9" s="90"/>
    </row>
    <row r="10" spans="1:24" ht="15" customHeight="1" x14ac:dyDescent="0.2">
      <c r="C10" s="122" t="s">
        <v>131</v>
      </c>
      <c r="D10" s="3"/>
      <c r="E10" s="44">
        <f>'Infomodule geplant'!E10</f>
        <v>0</v>
      </c>
      <c r="F10" s="111"/>
      <c r="G10" s="3"/>
      <c r="H10" s="44">
        <f>SUMIF(B19:B85,"x",J19:J85)</f>
        <v>0</v>
      </c>
      <c r="J10" s="369">
        <f>H10-E10</f>
        <v>0</v>
      </c>
      <c r="K10" s="370"/>
      <c r="M10" s="90"/>
    </row>
    <row r="11" spans="1:24" ht="15" customHeight="1" x14ac:dyDescent="0.2">
      <c r="C11" s="122" t="s">
        <v>143</v>
      </c>
      <c r="D11" s="3"/>
      <c r="E11" s="44">
        <f>'Infomodule geplant'!E11</f>
        <v>0</v>
      </c>
      <c r="F11" s="8"/>
      <c r="G11" s="3"/>
      <c r="H11" s="44">
        <f>SUMIF(B19:B85,"x",K19:K85)</f>
        <v>0</v>
      </c>
      <c r="J11" s="369">
        <f>H11-E11</f>
        <v>0</v>
      </c>
      <c r="K11" s="370"/>
      <c r="M11" s="90"/>
    </row>
    <row r="12" spans="1:24" ht="15" customHeight="1" x14ac:dyDescent="0.2">
      <c r="C12" s="122" t="s">
        <v>142</v>
      </c>
      <c r="D12" s="120"/>
      <c r="E12" s="44" t="str">
        <f>'Infomodule geplant'!E12</f>
        <v/>
      </c>
      <c r="F12" s="8"/>
      <c r="G12" s="3"/>
      <c r="H12" s="44" t="str">
        <f>IF(E9=0,"",MIN(K19:K85))</f>
        <v/>
      </c>
      <c r="J12" s="369" t="str">
        <f>IF(H12="","",H12-E12)</f>
        <v/>
      </c>
      <c r="K12" s="370"/>
      <c r="M12" s="90"/>
    </row>
    <row r="13" spans="1:24" ht="15" customHeight="1" x14ac:dyDescent="0.2">
      <c r="C13" s="122" t="s">
        <v>132</v>
      </c>
      <c r="D13" s="3"/>
      <c r="E13" s="63" t="str">
        <f>'Infomodule geplant'!E13</f>
        <v/>
      </c>
      <c r="G13" s="3"/>
      <c r="H13" s="63" t="str">
        <f>IF(H9=0,"",H11/H9)</f>
        <v/>
      </c>
      <c r="J13" s="371" t="str">
        <f>IF(H13="","",H13-E13)</f>
        <v/>
      </c>
      <c r="K13" s="372"/>
      <c r="M13" s="90"/>
    </row>
    <row r="14" spans="1:24" s="50" customFormat="1" ht="18.75" customHeight="1" x14ac:dyDescent="0.2">
      <c r="B14" s="148" t="s">
        <v>151</v>
      </c>
      <c r="C14" s="149"/>
      <c r="D14" s="149"/>
      <c r="E14" s="149"/>
      <c r="F14" s="149"/>
      <c r="G14" s="149"/>
      <c r="H14" s="149"/>
      <c r="I14" s="149"/>
      <c r="J14" s="149"/>
      <c r="K14" s="149"/>
      <c r="L14" s="150"/>
      <c r="M14" s="151"/>
      <c r="N14" s="150"/>
      <c r="O14" s="150"/>
    </row>
    <row r="15" spans="1:24" ht="18.75" customHeight="1" x14ac:dyDescent="0.2">
      <c r="B15" s="130"/>
      <c r="C15" s="8"/>
      <c r="D15" s="8"/>
      <c r="E15" s="8"/>
      <c r="F15" s="8"/>
      <c r="G15" s="8"/>
      <c r="H15" s="8"/>
      <c r="I15" s="8"/>
      <c r="J15" s="8"/>
      <c r="K15" s="8"/>
      <c r="M15" s="90"/>
    </row>
    <row r="16" spans="1:24" s="45" customFormat="1" ht="18.75" customHeight="1" x14ac:dyDescent="0.2">
      <c r="B16" s="315"/>
      <c r="C16" s="316"/>
      <c r="D16" s="308" t="s">
        <v>119</v>
      </c>
      <c r="E16" s="309"/>
      <c r="F16" s="306" t="s">
        <v>133</v>
      </c>
      <c r="G16" s="306" t="s">
        <v>112</v>
      </c>
      <c r="H16" s="308" t="s">
        <v>56</v>
      </c>
      <c r="I16" s="309"/>
      <c r="J16" s="306" t="s">
        <v>135</v>
      </c>
      <c r="K16" s="306" t="s">
        <v>116</v>
      </c>
      <c r="L16" s="105"/>
      <c r="M16" s="90"/>
      <c r="N16" s="89"/>
      <c r="O16" s="89"/>
      <c r="P16" s="2"/>
      <c r="Q16" s="2"/>
      <c r="R16" s="2"/>
      <c r="S16" s="2"/>
      <c r="T16" s="2"/>
      <c r="U16" s="2"/>
      <c r="V16" s="2"/>
      <c r="W16" s="2"/>
      <c r="X16" s="2"/>
    </row>
    <row r="17" spans="2:28" s="45" customFormat="1" ht="18.75" customHeight="1" x14ac:dyDescent="0.2">
      <c r="B17" s="317"/>
      <c r="C17" s="316"/>
      <c r="D17" s="78" t="s">
        <v>54</v>
      </c>
      <c r="E17" s="78" t="s">
        <v>55</v>
      </c>
      <c r="F17" s="307"/>
      <c r="G17" s="307"/>
      <c r="H17" s="78" t="s">
        <v>53</v>
      </c>
      <c r="I17" s="78" t="s">
        <v>40</v>
      </c>
      <c r="J17" s="307"/>
      <c r="K17" s="307"/>
      <c r="L17" s="105"/>
      <c r="M17" s="90"/>
      <c r="N17" s="89"/>
      <c r="O17" s="89"/>
      <c r="P17" s="2"/>
      <c r="Q17" s="2"/>
      <c r="R17" s="2"/>
      <c r="S17" s="2"/>
      <c r="T17" s="2"/>
      <c r="U17" s="2"/>
      <c r="V17" s="2"/>
      <c r="W17" s="2"/>
      <c r="X17" s="2"/>
    </row>
    <row r="18" spans="2:28" s="83" customFormat="1" ht="18.75" customHeight="1" x14ac:dyDescent="0.2">
      <c r="B18" s="82" t="s">
        <v>22</v>
      </c>
      <c r="C18" s="85"/>
      <c r="D18" s="91"/>
      <c r="E18" s="91"/>
      <c r="F18" s="91"/>
      <c r="G18" s="91"/>
      <c r="H18" s="91"/>
      <c r="I18" s="91"/>
      <c r="J18" s="91"/>
      <c r="K18" s="91"/>
      <c r="L18" s="105"/>
      <c r="M18" s="91"/>
      <c r="N18" s="92"/>
      <c r="O18" s="92"/>
    </row>
    <row r="19" spans="2:28" s="83" customFormat="1" ht="15" customHeight="1" x14ac:dyDescent="0.2">
      <c r="B19" s="128" t="str">
        <f>IF('Infomodule geplant'!B19="","",'Infomodule geplant'!B19)</f>
        <v/>
      </c>
      <c r="C19" s="177" t="str">
        <f>'Infomodule geplant'!C19</f>
        <v>GGG Migration stellt sich vor</v>
      </c>
      <c r="D19" s="129" t="str">
        <f>IF($B19="","",IF('Infomodule geplant'!D19="","???",'Infomodule geplant'!D19))</f>
        <v/>
      </c>
      <c r="E19" s="129" t="str">
        <f>IF($B19="","",IF('Infomodule geplant'!E19="","???",'Infomodule geplant'!E19))</f>
        <v/>
      </c>
      <c r="F19" s="182"/>
      <c r="G19" s="183"/>
      <c r="H19" s="129" t="str">
        <f>IF($B19="","",IF('Infomodule geplant'!G19="","???",'Infomodule geplant'!G19))</f>
        <v/>
      </c>
      <c r="I19" s="129" t="str">
        <f>IF($B19="","",IF('Infomodule geplant'!H19="","???",'Infomodule geplant'!H19))</f>
        <v/>
      </c>
      <c r="J19" s="81"/>
      <c r="K19" s="81"/>
      <c r="L19" s="105"/>
      <c r="M19" s="90"/>
      <c r="N19" s="89"/>
      <c r="O19" s="89"/>
      <c r="P19" s="2"/>
      <c r="Q19" s="2"/>
      <c r="R19" s="2"/>
      <c r="S19" s="2"/>
      <c r="T19" s="2"/>
      <c r="U19" s="2"/>
      <c r="V19" s="2"/>
      <c r="W19" s="2"/>
      <c r="X19" s="2"/>
      <c r="Y19" s="9"/>
      <c r="Z19" s="9"/>
      <c r="AA19" s="9"/>
      <c r="AB19" s="9"/>
    </row>
    <row r="20" spans="2:28" s="83" customFormat="1" ht="15" customHeight="1" x14ac:dyDescent="0.2">
      <c r="B20" s="128" t="str">
        <f>IF('Infomodule geplant'!B20="","",'Infomodule geplant'!B20)</f>
        <v/>
      </c>
      <c r="C20" s="177" t="str">
        <f>'Infomodule geplant'!C20</f>
        <v>Eine Liebe, zwei Kulturen</v>
      </c>
      <c r="D20" s="129" t="str">
        <f>IF($B20="","",IF('Infomodule geplant'!D20="","???",'Infomodule geplant'!D20))</f>
        <v/>
      </c>
      <c r="E20" s="129" t="str">
        <f>IF($B20="","",IF('Infomodule geplant'!E20="","???",'Infomodule geplant'!E20))</f>
        <v/>
      </c>
      <c r="F20" s="182"/>
      <c r="G20" s="183"/>
      <c r="H20" s="129" t="str">
        <f>IF($B20="","",IF('Infomodule geplant'!G20="","???",'Infomodule geplant'!G20))</f>
        <v/>
      </c>
      <c r="I20" s="129" t="str">
        <f>IF($B20="","",IF('Infomodule geplant'!H20="","???",'Infomodule geplant'!H20))</f>
        <v/>
      </c>
      <c r="J20" s="81"/>
      <c r="K20" s="81"/>
      <c r="L20" s="105"/>
      <c r="M20" s="90"/>
      <c r="N20" s="89"/>
      <c r="O20" s="89"/>
      <c r="P20" s="2"/>
      <c r="Q20" s="2"/>
      <c r="R20" s="2"/>
      <c r="S20" s="2"/>
      <c r="T20" s="2"/>
      <c r="U20" s="2"/>
      <c r="V20" s="2"/>
      <c r="W20" s="2"/>
      <c r="X20" s="2"/>
      <c r="Y20" s="9"/>
    </row>
    <row r="21" spans="2:28" s="83" customFormat="1" ht="15" customHeight="1" x14ac:dyDescent="0.2">
      <c r="B21" s="128" t="str">
        <f>IF('Infomodule geplant'!B21="","",'Infomodule geplant'!B21)</f>
        <v/>
      </c>
      <c r="C21" s="177" t="str">
        <f>'Infomodule geplant'!C21</f>
        <v>Schulden? Clever mit wenig Geld umgehen</v>
      </c>
      <c r="D21" s="129" t="str">
        <f>IF($B21="","",IF('Infomodule geplant'!D21="","???",'Infomodule geplant'!D21))</f>
        <v/>
      </c>
      <c r="E21" s="129" t="str">
        <f>IF($B21="","",IF('Infomodule geplant'!E21="","???",'Infomodule geplant'!E21))</f>
        <v/>
      </c>
      <c r="F21" s="182"/>
      <c r="G21" s="183"/>
      <c r="H21" s="129" t="str">
        <f>IF($B21="","",IF('Infomodule geplant'!G21="","???",'Infomodule geplant'!G21))</f>
        <v/>
      </c>
      <c r="I21" s="129" t="str">
        <f>IF($B21="","",IF('Infomodule geplant'!H21="","???",'Infomodule geplant'!H21))</f>
        <v/>
      </c>
      <c r="J21" s="81"/>
      <c r="K21" s="81"/>
      <c r="L21" s="105"/>
      <c r="M21" s="90"/>
      <c r="N21" s="89"/>
      <c r="O21" s="89"/>
      <c r="P21" s="2"/>
      <c r="Q21" s="2"/>
      <c r="R21" s="2"/>
      <c r="S21" s="2"/>
      <c r="T21" s="2"/>
      <c r="U21" s="2"/>
      <c r="V21" s="2"/>
      <c r="W21" s="2"/>
      <c r="X21" s="2"/>
    </row>
    <row r="22" spans="2:28" s="83" customFormat="1" ht="15" customHeight="1" x14ac:dyDescent="0.2">
      <c r="B22" s="128" t="str">
        <f>IF('Infomodule geplant'!B22="","",'Infomodule geplant'!B22)</f>
        <v/>
      </c>
      <c r="C22" s="177" t="str">
        <f>'Infomodule geplant'!C22</f>
        <v>STOPP Rassismus</v>
      </c>
      <c r="D22" s="129" t="str">
        <f>IF($B22="","",IF('Infomodule geplant'!D22="","???",'Infomodule geplant'!D22))</f>
        <v/>
      </c>
      <c r="E22" s="129" t="str">
        <f>IF($B22="","",IF('Infomodule geplant'!E22="","???",'Infomodule geplant'!E22))</f>
        <v/>
      </c>
      <c r="F22" s="182"/>
      <c r="G22" s="183"/>
      <c r="H22" s="129" t="str">
        <f>IF($B22="","",IF('Infomodule geplant'!G22="","???",'Infomodule geplant'!G22))</f>
        <v/>
      </c>
      <c r="I22" s="129" t="str">
        <f>IF($B22="","",IF('Infomodule geplant'!H22="","???",'Infomodule geplant'!H22))</f>
        <v/>
      </c>
      <c r="J22" s="81"/>
      <c r="K22" s="81"/>
      <c r="L22" s="105"/>
      <c r="M22" s="90"/>
      <c r="N22" s="89"/>
      <c r="O22" s="89"/>
      <c r="P22" s="2"/>
      <c r="Q22" s="2"/>
      <c r="R22" s="2"/>
      <c r="S22" s="2"/>
      <c r="T22" s="2"/>
      <c r="U22" s="2"/>
      <c r="V22" s="2"/>
      <c r="W22" s="2"/>
      <c r="X22" s="2"/>
    </row>
    <row r="23" spans="2:28" s="83" customFormat="1" ht="18.75" customHeight="1" x14ac:dyDescent="0.2">
      <c r="B23" s="82" t="s">
        <v>23</v>
      </c>
      <c r="C23" s="178"/>
      <c r="D23" s="91"/>
      <c r="E23" s="91"/>
      <c r="F23" s="91"/>
      <c r="G23" s="91"/>
      <c r="H23" s="91"/>
      <c r="I23" s="91"/>
      <c r="J23" s="91"/>
      <c r="K23" s="91"/>
      <c r="L23" s="105"/>
      <c r="M23" s="91"/>
      <c r="N23" s="92"/>
      <c r="O23" s="92"/>
    </row>
    <row r="24" spans="2:28" s="83" customFormat="1" ht="15" customHeight="1" x14ac:dyDescent="0.2">
      <c r="B24" s="128" t="str">
        <f>IF('Infomodule geplant'!B24="","",'Infomodule geplant'!B24)</f>
        <v/>
      </c>
      <c r="C24" s="177" t="str">
        <f>'Infomodule geplant'!C24</f>
        <v>Willkommen im Quartier</v>
      </c>
      <c r="D24" s="129" t="str">
        <f>IF($B24="","",IF('Infomodule geplant'!D24="","???",'Infomodule geplant'!D24))</f>
        <v/>
      </c>
      <c r="E24" s="129" t="str">
        <f>IF($B24="","",IF('Infomodule geplant'!E24="","???",'Infomodule geplant'!E24))</f>
        <v/>
      </c>
      <c r="F24" s="182"/>
      <c r="G24" s="183"/>
      <c r="H24" s="129" t="str">
        <f>IF($B24="","",IF('Infomodule geplant'!G24="","???",'Infomodule geplant'!G24))</f>
        <v/>
      </c>
      <c r="I24" s="129" t="str">
        <f>IF($B24="","",IF('Infomodule geplant'!H24="","???",'Infomodule geplant'!H24))</f>
        <v/>
      </c>
      <c r="J24" s="81"/>
      <c r="K24" s="81"/>
      <c r="L24" s="105"/>
      <c r="M24" s="90"/>
      <c r="N24" s="89"/>
      <c r="O24" s="89"/>
      <c r="P24" s="2"/>
      <c r="Q24" s="2"/>
      <c r="R24" s="2"/>
      <c r="S24" s="2"/>
      <c r="T24" s="2"/>
      <c r="U24" s="2"/>
      <c r="V24" s="2"/>
      <c r="W24" s="2"/>
      <c r="X24" s="2"/>
    </row>
    <row r="25" spans="2:28" s="83" customFormat="1" ht="15" customHeight="1" x14ac:dyDescent="0.2">
      <c r="B25" s="128" t="str">
        <f>IF('Infomodule geplant'!B25="","",'Infomodule geplant'!B25)</f>
        <v/>
      </c>
      <c r="C25" s="177" t="str">
        <f>'Infomodule geplant'!C25</f>
        <v>Zusammenleben in der Schweiz</v>
      </c>
      <c r="D25" s="129" t="str">
        <f>IF($B25="","",IF('Infomodule geplant'!D25="","???",'Infomodule geplant'!D25))</f>
        <v/>
      </c>
      <c r="E25" s="129" t="str">
        <f>IF($B25="","",IF('Infomodule geplant'!E25="","???",'Infomodule geplant'!E25))</f>
        <v/>
      </c>
      <c r="F25" s="182"/>
      <c r="G25" s="183"/>
      <c r="H25" s="129" t="str">
        <f>IF($B25="","",IF('Infomodule geplant'!G25="","???",'Infomodule geplant'!G25))</f>
        <v/>
      </c>
      <c r="I25" s="129" t="str">
        <f>IF($B25="","",IF('Infomodule geplant'!H25="","???",'Infomodule geplant'!H25))</f>
        <v/>
      </c>
      <c r="J25" s="81"/>
      <c r="K25" s="81"/>
      <c r="L25" s="105"/>
      <c r="M25" s="91"/>
      <c r="N25" s="92"/>
      <c r="O25" s="92"/>
    </row>
    <row r="26" spans="2:28" s="83" customFormat="1" ht="15" customHeight="1" x14ac:dyDescent="0.2">
      <c r="B26" s="128" t="str">
        <f>IF('Infomodule geplant'!B26="","",'Infomodule geplant'!B26)</f>
        <v/>
      </c>
      <c r="C26" s="177" t="str">
        <f>'Infomodule geplant'!C26</f>
        <v>Was passiert in Basel mit dem Abfallsack?</v>
      </c>
      <c r="D26" s="129" t="str">
        <f>IF($B26="","",IF('Infomodule geplant'!D26="","???",'Infomodule geplant'!D26))</f>
        <v/>
      </c>
      <c r="E26" s="129" t="str">
        <f>IF($B26="","",IF('Infomodule geplant'!E26="","???",'Infomodule geplant'!E26))</f>
        <v/>
      </c>
      <c r="F26" s="182"/>
      <c r="G26" s="183"/>
      <c r="H26" s="129" t="str">
        <f>IF($B26="","",IF('Infomodule geplant'!G26="","???",'Infomodule geplant'!G26))</f>
        <v/>
      </c>
      <c r="I26" s="129" t="str">
        <f>IF($B26="","",IF('Infomodule geplant'!H26="","???",'Infomodule geplant'!H26))</f>
        <v/>
      </c>
      <c r="J26" s="81"/>
      <c r="K26" s="81"/>
      <c r="L26" s="105"/>
      <c r="M26" s="91"/>
      <c r="N26" s="92"/>
      <c r="O26" s="92"/>
    </row>
    <row r="27" spans="2:28" s="83" customFormat="1" ht="15" customHeight="1" x14ac:dyDescent="0.2">
      <c r="B27" s="128" t="str">
        <f>IF('Infomodule geplant'!B27="","",'Infomodule geplant'!B27)</f>
        <v/>
      </c>
      <c r="C27" s="177" t="str">
        <f>'Infomodule geplant'!C27</f>
        <v>Abfall entsorgen – wie und wo?</v>
      </c>
      <c r="D27" s="129" t="str">
        <f>IF($B27="","",IF('Infomodule geplant'!D27="","???",'Infomodule geplant'!D27))</f>
        <v/>
      </c>
      <c r="E27" s="129" t="str">
        <f>IF($B27="","",IF('Infomodule geplant'!E27="","???",'Infomodule geplant'!E27))</f>
        <v/>
      </c>
      <c r="F27" s="182"/>
      <c r="G27" s="183"/>
      <c r="H27" s="129" t="str">
        <f>IF($B27="","",IF('Infomodule geplant'!G27="","???",'Infomodule geplant'!G27))</f>
        <v/>
      </c>
      <c r="I27" s="129" t="str">
        <f>IF($B27="","",IF('Infomodule geplant'!H27="","???",'Infomodule geplant'!H27))</f>
        <v/>
      </c>
      <c r="J27" s="81"/>
      <c r="K27" s="81"/>
      <c r="L27" s="105"/>
      <c r="M27" s="91"/>
      <c r="N27" s="92"/>
      <c r="O27" s="92"/>
    </row>
    <row r="28" spans="2:28" s="83" customFormat="1" ht="15" customHeight="1" x14ac:dyDescent="0.2">
      <c r="B28" s="128" t="str">
        <f>IF('Infomodule geplant'!B28="","",'Infomodule geplant'!B28)</f>
        <v/>
      </c>
      <c r="C28" s="177" t="str">
        <f>'Infomodule geplant'!C28</f>
        <v>Strassenverkehr</v>
      </c>
      <c r="D28" s="129" t="str">
        <f>IF($B28="","",IF('Infomodule geplant'!D28="","???",'Infomodule geplant'!D28))</f>
        <v/>
      </c>
      <c r="E28" s="129" t="str">
        <f>IF($B28="","",IF('Infomodule geplant'!E28="","???",'Infomodule geplant'!E28))</f>
        <v/>
      </c>
      <c r="F28" s="182"/>
      <c r="G28" s="183"/>
      <c r="H28" s="129" t="str">
        <f>IF($B28="","",IF('Infomodule geplant'!G28="","???",'Infomodule geplant'!G28))</f>
        <v/>
      </c>
      <c r="I28" s="129" t="str">
        <f>IF($B28="","",IF('Infomodule geplant'!H28="","???",'Infomodule geplant'!H28))</f>
        <v/>
      </c>
      <c r="J28" s="81"/>
      <c r="K28" s="81"/>
      <c r="L28" s="105"/>
      <c r="M28" s="91"/>
      <c r="N28" s="92"/>
      <c r="O28" s="92"/>
    </row>
    <row r="29" spans="2:28" s="83" customFormat="1" ht="15" customHeight="1" x14ac:dyDescent="0.2">
      <c r="B29" s="128" t="str">
        <f>IF('Infomodule geplant'!B29="","",'Infomodule geplant'!B29)</f>
        <v/>
      </c>
      <c r="C29" s="177" t="str">
        <f>'Infomodule geplant'!C29</f>
        <v>Mietrecht/Mietvertrag/Schlichtungsverhandlungen</v>
      </c>
      <c r="D29" s="129" t="str">
        <f>IF($B29="","",IF('Infomodule geplant'!D29="","???",'Infomodule geplant'!D29))</f>
        <v/>
      </c>
      <c r="E29" s="129" t="str">
        <f>IF($B29="","",IF('Infomodule geplant'!E29="","???",'Infomodule geplant'!E29))</f>
        <v/>
      </c>
      <c r="F29" s="182"/>
      <c r="G29" s="183"/>
      <c r="H29" s="129" t="str">
        <f>IF($B29="","",IF('Infomodule geplant'!G29="","???",'Infomodule geplant'!G29))</f>
        <v/>
      </c>
      <c r="I29" s="129" t="str">
        <f>IF($B29="","",IF('Infomodule geplant'!H29="","???",'Infomodule geplant'!H29))</f>
        <v/>
      </c>
      <c r="J29" s="81"/>
      <c r="K29" s="81"/>
      <c r="L29" s="105"/>
      <c r="M29" s="91"/>
      <c r="N29" s="92"/>
      <c r="O29" s="92"/>
    </row>
    <row r="30" spans="2:28" s="83" customFormat="1" ht="15" customHeight="1" x14ac:dyDescent="0.2">
      <c r="B30" s="128" t="str">
        <f>IF('Infomodule geplant'!B30="","",'Infomodule geplant'!B30)</f>
        <v/>
      </c>
      <c r="C30" s="177" t="str">
        <f>'Infomodule geplant'!C30</f>
        <v>Partizipation durch Freiwilligenarbeit</v>
      </c>
      <c r="D30" s="129" t="str">
        <f>IF($B30="","",IF('Infomodule geplant'!D30="","???",'Infomodule geplant'!D30))</f>
        <v/>
      </c>
      <c r="E30" s="129" t="str">
        <f>IF($B30="","",IF('Infomodule geplant'!E30="","???",'Infomodule geplant'!E30))</f>
        <v/>
      </c>
      <c r="F30" s="182"/>
      <c r="G30" s="183"/>
      <c r="H30" s="129" t="str">
        <f>IF($B30="","",IF('Infomodule geplant'!G30="","???",'Infomodule geplant'!G30))</f>
        <v/>
      </c>
      <c r="I30" s="129" t="str">
        <f>IF($B30="","",IF('Infomodule geplant'!H30="","???",'Infomodule geplant'!H30))</f>
        <v/>
      </c>
      <c r="J30" s="81"/>
      <c r="K30" s="81"/>
      <c r="L30" s="105"/>
      <c r="M30" s="91"/>
      <c r="N30" s="92"/>
      <c r="O30" s="92"/>
    </row>
    <row r="31" spans="2:28" s="83" customFormat="1" ht="18.75" customHeight="1" x14ac:dyDescent="0.2">
      <c r="B31" s="82" t="s">
        <v>25</v>
      </c>
      <c r="C31" s="178"/>
      <c r="D31" s="91"/>
      <c r="E31" s="91"/>
      <c r="F31" s="91"/>
      <c r="G31" s="91"/>
      <c r="H31" s="91"/>
      <c r="I31" s="91"/>
      <c r="J31" s="91"/>
      <c r="K31" s="91"/>
      <c r="L31" s="105"/>
      <c r="M31" s="91"/>
      <c r="N31" s="92"/>
      <c r="O31" s="92"/>
    </row>
    <row r="32" spans="2:28" s="83" customFormat="1" ht="15" customHeight="1" x14ac:dyDescent="0.2">
      <c r="B32" s="128" t="str">
        <f>IF('Infomodule geplant'!B32="","",'Infomodule geplant'!B32)</f>
        <v/>
      </c>
      <c r="C32" s="177" t="str">
        <f>'Infomodule geplant'!C32</f>
        <v>Deutsch lernen vor dem Kindergarten</v>
      </c>
      <c r="D32" s="129" t="str">
        <f>IF($B32="","",IF('Infomodule geplant'!D32="","???",'Infomodule geplant'!D32))</f>
        <v/>
      </c>
      <c r="E32" s="129" t="str">
        <f>IF($B32="","",IF('Infomodule geplant'!E32="","???",'Infomodule geplant'!E32))</f>
        <v/>
      </c>
      <c r="F32" s="182"/>
      <c r="G32" s="183"/>
      <c r="H32" s="129" t="str">
        <f>IF($B32="","",IF('Infomodule geplant'!G32="","???",'Infomodule geplant'!G32))</f>
        <v/>
      </c>
      <c r="I32" s="129" t="str">
        <f>IF($B32="","",IF('Infomodule geplant'!H32="","???",'Infomodule geplant'!H32))</f>
        <v/>
      </c>
      <c r="J32" s="81"/>
      <c r="K32" s="81"/>
      <c r="L32" s="105"/>
      <c r="M32" s="91"/>
      <c r="N32" s="92"/>
      <c r="O32" s="92"/>
    </row>
    <row r="33" spans="2:15" s="83" customFormat="1" ht="15" customHeight="1" x14ac:dyDescent="0.2">
      <c r="B33" s="128" t="str">
        <f>IF('Infomodule geplant'!B33="","",'Infomodule geplant'!B33)</f>
        <v/>
      </c>
      <c r="C33" s="177" t="str">
        <f>'Infomodule geplant'!C33</f>
        <v>Deutsch, Integration, Begegnung</v>
      </c>
      <c r="D33" s="129" t="str">
        <f>IF($B33="","",IF('Infomodule geplant'!D33="","???",'Infomodule geplant'!D33))</f>
        <v/>
      </c>
      <c r="E33" s="129" t="str">
        <f>IF($B33="","",IF('Infomodule geplant'!E33="","???",'Infomodule geplant'!E33))</f>
        <v/>
      </c>
      <c r="F33" s="182"/>
      <c r="G33" s="183"/>
      <c r="H33" s="129" t="str">
        <f>IF($B33="","",IF('Infomodule geplant'!G33="","???",'Infomodule geplant'!G33))</f>
        <v/>
      </c>
      <c r="I33" s="129" t="str">
        <f>IF($B33="","",IF('Infomodule geplant'!H33="","???",'Infomodule geplant'!H33))</f>
        <v/>
      </c>
      <c r="J33" s="81"/>
      <c r="K33" s="81"/>
      <c r="L33" s="105"/>
      <c r="M33" s="91"/>
      <c r="N33" s="92"/>
      <c r="O33" s="92"/>
    </row>
    <row r="34" spans="2:15" s="83" customFormat="1" ht="15" customHeight="1" x14ac:dyDescent="0.2">
      <c r="B34" s="128" t="str">
        <f>IF('Infomodule geplant'!B34="","",'Infomodule geplant'!B34)</f>
        <v/>
      </c>
      <c r="C34" s="177" t="str">
        <f>'Infomodule geplant'!C34</f>
        <v>Deutsch, Integration, Partizipation</v>
      </c>
      <c r="D34" s="129" t="str">
        <f>IF($B34="","",IF('Infomodule geplant'!D34="","???",'Infomodule geplant'!D34))</f>
        <v/>
      </c>
      <c r="E34" s="129" t="str">
        <f>IF($B34="","",IF('Infomodule geplant'!E34="","???",'Infomodule geplant'!E34))</f>
        <v/>
      </c>
      <c r="F34" s="182"/>
      <c r="G34" s="183"/>
      <c r="H34" s="129" t="str">
        <f>IF($B34="","",IF('Infomodule geplant'!G34="","???",'Infomodule geplant'!G34))</f>
        <v/>
      </c>
      <c r="I34" s="129" t="str">
        <f>IF($B34="","",IF('Infomodule geplant'!H34="","???",'Infomodule geplant'!H34))</f>
        <v/>
      </c>
      <c r="J34" s="81"/>
      <c r="K34" s="81"/>
      <c r="L34" s="105"/>
      <c r="M34" s="91"/>
      <c r="N34" s="92"/>
      <c r="O34" s="92"/>
    </row>
    <row r="35" spans="2:15" s="83" customFormat="1" ht="18.75" customHeight="1" x14ac:dyDescent="0.2">
      <c r="B35" s="82" t="s">
        <v>27</v>
      </c>
      <c r="C35" s="178"/>
      <c r="D35" s="91"/>
      <c r="E35" s="91"/>
      <c r="F35" s="91"/>
      <c r="G35" s="91"/>
      <c r="H35" s="91"/>
      <c r="I35" s="91"/>
      <c r="J35" s="91"/>
      <c r="K35" s="91"/>
      <c r="L35" s="105"/>
      <c r="M35" s="91"/>
      <c r="N35" s="92"/>
      <c r="O35" s="92"/>
    </row>
    <row r="36" spans="2:15" s="83" customFormat="1" ht="15" customHeight="1" x14ac:dyDescent="0.2">
      <c r="B36" s="128" t="str">
        <f>IF('Infomodule geplant'!B36="","",'Infomodule geplant'!B36)</f>
        <v/>
      </c>
      <c r="C36" s="177" t="str">
        <f>'Infomodule geplant'!C36</f>
        <v>Das Basler Schulsystem</v>
      </c>
      <c r="D36" s="129" t="str">
        <f>IF($B36="","",IF('Infomodule geplant'!D36="","???",'Infomodule geplant'!D36))</f>
        <v/>
      </c>
      <c r="E36" s="129" t="str">
        <f>IF($B36="","",IF('Infomodule geplant'!E36="","???",'Infomodule geplant'!E36))</f>
        <v/>
      </c>
      <c r="F36" s="182"/>
      <c r="G36" s="183"/>
      <c r="H36" s="129" t="str">
        <f>IF($B36="","",IF('Infomodule geplant'!G36="","???",'Infomodule geplant'!G36))</f>
        <v/>
      </c>
      <c r="I36" s="129" t="str">
        <f>IF($B36="","",IF('Infomodule geplant'!H36="","???",'Infomodule geplant'!H36))</f>
        <v/>
      </c>
      <c r="J36" s="81"/>
      <c r="K36" s="81"/>
      <c r="L36" s="105"/>
      <c r="M36" s="91"/>
      <c r="N36" s="92"/>
      <c r="O36" s="92"/>
    </row>
    <row r="37" spans="2:15" s="83" customFormat="1" ht="15" customHeight="1" x14ac:dyDescent="0.2">
      <c r="B37" s="128" t="str">
        <f>IF('Infomodule geplant'!B37="","",'Infomodule geplant'!B37)</f>
        <v/>
      </c>
      <c r="C37" s="177" t="str">
        <f>'Infomodule geplant'!C37</f>
        <v>Berufsbildung in der Schweiz</v>
      </c>
      <c r="D37" s="129" t="str">
        <f>IF($B37="","",IF('Infomodule geplant'!D37="","???",'Infomodule geplant'!D37))</f>
        <v/>
      </c>
      <c r="E37" s="129" t="str">
        <f>IF($B37="","",IF('Infomodule geplant'!E37="","???",'Infomodule geplant'!E37))</f>
        <v/>
      </c>
      <c r="F37" s="182"/>
      <c r="G37" s="183"/>
      <c r="H37" s="129" t="str">
        <f>IF($B37="","",IF('Infomodule geplant'!G37="","???",'Infomodule geplant'!G37))</f>
        <v/>
      </c>
      <c r="I37" s="129" t="str">
        <f>IF($B37="","",IF('Infomodule geplant'!H37="","???",'Infomodule geplant'!H37))</f>
        <v/>
      </c>
      <c r="J37" s="81"/>
      <c r="K37" s="81"/>
      <c r="L37" s="105"/>
      <c r="M37" s="91"/>
      <c r="N37" s="92"/>
      <c r="O37" s="92"/>
    </row>
    <row r="38" spans="2:15" s="83" customFormat="1" ht="15" customHeight="1" x14ac:dyDescent="0.2">
      <c r="B38" s="128" t="str">
        <f>IF('Infomodule geplant'!B38="","",'Infomodule geplant'!B38)</f>
        <v/>
      </c>
      <c r="C38" s="177" t="str">
        <f>'Infomodule geplant'!C38</f>
        <v>RAV, Arbeitslosenkasse und Arbeitsrecht</v>
      </c>
      <c r="D38" s="129" t="str">
        <f>IF($B38="","",IF('Infomodule geplant'!D38="","???",'Infomodule geplant'!D38))</f>
        <v/>
      </c>
      <c r="E38" s="129" t="str">
        <f>IF($B38="","",IF('Infomodule geplant'!E38="","???",'Infomodule geplant'!E38))</f>
        <v/>
      </c>
      <c r="F38" s="182"/>
      <c r="G38" s="183"/>
      <c r="H38" s="129" t="str">
        <f>IF($B38="","",IF('Infomodule geplant'!G38="","???",'Infomodule geplant'!G38))</f>
        <v/>
      </c>
      <c r="I38" s="129" t="str">
        <f>IF($B38="","",IF('Infomodule geplant'!H38="","???",'Infomodule geplant'!H38))</f>
        <v/>
      </c>
      <c r="J38" s="81"/>
      <c r="K38" s="81"/>
      <c r="L38" s="105"/>
      <c r="M38" s="91"/>
      <c r="N38" s="92"/>
      <c r="O38" s="92"/>
    </row>
    <row r="39" spans="2:15" s="83" customFormat="1" ht="15" customHeight="1" x14ac:dyDescent="0.2">
      <c r="B39" s="128" t="str">
        <f>IF('Infomodule geplant'!B39="","",'Infomodule geplant'!B39)</f>
        <v/>
      </c>
      <c r="C39" s="177" t="str">
        <f>'Infomodule geplant'!C39</f>
        <v>Sozialversicherungen</v>
      </c>
      <c r="D39" s="129" t="str">
        <f>IF($B39="","",IF('Infomodule geplant'!D39="","???",'Infomodule geplant'!D39))</f>
        <v/>
      </c>
      <c r="E39" s="129" t="str">
        <f>IF($B39="","",IF('Infomodule geplant'!E39="","???",'Infomodule geplant'!E39))</f>
        <v/>
      </c>
      <c r="F39" s="182"/>
      <c r="G39" s="183"/>
      <c r="H39" s="129" t="str">
        <f>IF($B39="","",IF('Infomodule geplant'!G39="","???",'Infomodule geplant'!G39))</f>
        <v/>
      </c>
      <c r="I39" s="129" t="str">
        <f>IF($B39="","",IF('Infomodule geplant'!H39="","???",'Infomodule geplant'!H39))</f>
        <v/>
      </c>
      <c r="J39" s="81"/>
      <c r="K39" s="81"/>
      <c r="L39" s="105"/>
      <c r="M39" s="91"/>
      <c r="N39" s="92"/>
      <c r="O39" s="92"/>
    </row>
    <row r="40" spans="2:15" s="83" customFormat="1" ht="18.75" customHeight="1" x14ac:dyDescent="0.2">
      <c r="B40" s="82" t="s">
        <v>223</v>
      </c>
      <c r="C40" s="178"/>
      <c r="D40" s="91"/>
      <c r="E40" s="91"/>
      <c r="F40" s="91"/>
      <c r="G40" s="91"/>
      <c r="H40" s="91"/>
      <c r="I40" s="91"/>
      <c r="J40" s="91"/>
      <c r="K40" s="91"/>
      <c r="L40" s="105"/>
      <c r="M40" s="91"/>
      <c r="N40" s="92"/>
      <c r="O40" s="92"/>
    </row>
    <row r="41" spans="2:15" s="83" customFormat="1" ht="15" customHeight="1" x14ac:dyDescent="0.2">
      <c r="B41" s="128" t="str">
        <f>IF('Infomodule geplant'!B41="","",'Infomodule geplant'!B41)</f>
        <v/>
      </c>
      <c r="C41" s="177" t="str">
        <f>'Infomodule geplant'!C41</f>
        <v>Was ist Demokratie?</v>
      </c>
      <c r="D41" s="129" t="str">
        <f>IF($B41="","",IF('Infomodule geplant'!D41="","???",'Infomodule geplant'!D41))</f>
        <v/>
      </c>
      <c r="E41" s="129" t="str">
        <f>IF($B41="","",IF('Infomodule geplant'!E41="","???",'Infomodule geplant'!E41))</f>
        <v/>
      </c>
      <c r="F41" s="182"/>
      <c r="G41" s="183"/>
      <c r="H41" s="129" t="str">
        <f>IF($B41="","",IF('Infomodule geplant'!G41="","???",'Infomodule geplant'!G41))</f>
        <v/>
      </c>
      <c r="I41" s="129" t="str">
        <f>IF($B41="","",IF('Infomodule geplant'!H41="","???",'Infomodule geplant'!H41))</f>
        <v/>
      </c>
      <c r="J41" s="81"/>
      <c r="K41" s="81"/>
      <c r="L41" s="105"/>
      <c r="M41" s="91"/>
      <c r="N41" s="92"/>
      <c r="O41" s="92"/>
    </row>
    <row r="42" spans="2:15" s="83" customFormat="1" ht="15" customHeight="1" x14ac:dyDescent="0.2">
      <c r="B42" s="128" t="str">
        <f>IF('Infomodule geplant'!B42="","",'Infomodule geplant'!B42)</f>
        <v/>
      </c>
      <c r="C42" s="177" t="str">
        <f>'Infomodule geplant'!C42</f>
        <v>Ausländer- und Integrationsrecht</v>
      </c>
      <c r="D42" s="129" t="str">
        <f>IF($B42="","",IF('Infomodule geplant'!D42="","???",'Infomodule geplant'!D42))</f>
        <v/>
      </c>
      <c r="E42" s="129" t="str">
        <f>IF($B42="","",IF('Infomodule geplant'!E42="","???",'Infomodule geplant'!E42))</f>
        <v/>
      </c>
      <c r="F42" s="182"/>
      <c r="G42" s="183"/>
      <c r="H42" s="129" t="str">
        <f>IF($B42="","",IF('Infomodule geplant'!G42="","???",'Infomodule geplant'!G42))</f>
        <v/>
      </c>
      <c r="I42" s="129" t="str">
        <f>IF($B42="","",IF('Infomodule geplant'!H42="","???",'Infomodule geplant'!H42))</f>
        <v/>
      </c>
      <c r="J42" s="81"/>
      <c r="K42" s="81"/>
      <c r="L42" s="105"/>
      <c r="M42" s="91"/>
      <c r="N42" s="92"/>
      <c r="O42" s="92"/>
    </row>
    <row r="43" spans="2:15" s="83" customFormat="1" ht="15" customHeight="1" x14ac:dyDescent="0.2">
      <c r="B43" s="128" t="str">
        <f>IF('Infomodule geplant'!B43="","",'Infomodule geplant'!B43)</f>
        <v/>
      </c>
      <c r="C43" s="177" t="str">
        <f>'Infomodule geplant'!C43</f>
        <v>Asylverfahren und Asylrecht</v>
      </c>
      <c r="D43" s="129" t="str">
        <f>IF($B43="","",IF('Infomodule geplant'!D43="","???",'Infomodule geplant'!D43))</f>
        <v/>
      </c>
      <c r="E43" s="129" t="str">
        <f>IF($B43="","",IF('Infomodule geplant'!E43="","???",'Infomodule geplant'!E43))</f>
        <v/>
      </c>
      <c r="F43" s="182"/>
      <c r="G43" s="183"/>
      <c r="H43" s="129" t="str">
        <f>IF($B43="","",IF('Infomodule geplant'!G43="","???",'Infomodule geplant'!G43))</f>
        <v/>
      </c>
      <c r="I43" s="129" t="str">
        <f>IF($B43="","",IF('Infomodule geplant'!H43="","???",'Infomodule geplant'!H43))</f>
        <v/>
      </c>
      <c r="J43" s="81"/>
      <c r="K43" s="81"/>
      <c r="L43" s="105"/>
      <c r="M43" s="91"/>
      <c r="N43" s="92"/>
      <c r="O43" s="92"/>
    </row>
    <row r="44" spans="2:15" s="83" customFormat="1" ht="15" customHeight="1" x14ac:dyDescent="0.2">
      <c r="B44" s="128" t="str">
        <f>IF('Infomodule geplant'!B44="","",'Infomodule geplant'!B44)</f>
        <v/>
      </c>
      <c r="C44" s="177" t="str">
        <f>'Infomodule geplant'!C44</f>
        <v>Einbürgerung</v>
      </c>
      <c r="D44" s="129" t="str">
        <f>IF($B44="","",IF('Infomodule geplant'!D44="","???",'Infomodule geplant'!D44))</f>
        <v/>
      </c>
      <c r="E44" s="129" t="str">
        <f>IF($B44="","",IF('Infomodule geplant'!E44="","???",'Infomodule geplant'!E44))</f>
        <v/>
      </c>
      <c r="F44" s="182"/>
      <c r="G44" s="183"/>
      <c r="H44" s="129" t="str">
        <f>IF($B44="","",IF('Infomodule geplant'!G44="","???",'Infomodule geplant'!G44))</f>
        <v/>
      </c>
      <c r="I44" s="129" t="str">
        <f>IF($B44="","",IF('Infomodule geplant'!H44="","???",'Infomodule geplant'!H44))</f>
        <v/>
      </c>
      <c r="J44" s="81"/>
      <c r="K44" s="81"/>
      <c r="L44" s="105"/>
      <c r="M44" s="91"/>
      <c r="N44" s="92"/>
      <c r="O44" s="92"/>
    </row>
    <row r="45" spans="2:15" s="83" customFormat="1" ht="15" customHeight="1" x14ac:dyDescent="0.2">
      <c r="B45" s="128" t="str">
        <f>IF('Infomodule geplant'!B45="","",'Infomodule geplant'!B45)</f>
        <v/>
      </c>
      <c r="C45" s="177" t="str">
        <f>'Infomodule geplant'!C45</f>
        <v>Religion und Staat</v>
      </c>
      <c r="D45" s="129" t="str">
        <f>IF($B45="","",IF('Infomodule geplant'!D45="","???",'Infomodule geplant'!D45))</f>
        <v/>
      </c>
      <c r="E45" s="129" t="str">
        <f>IF($B45="","",IF('Infomodule geplant'!E45="","???",'Infomodule geplant'!E45))</f>
        <v/>
      </c>
      <c r="F45" s="182"/>
      <c r="G45" s="183"/>
      <c r="H45" s="129" t="str">
        <f>IF($B45="","",IF('Infomodule geplant'!G45="","???",'Infomodule geplant'!G45))</f>
        <v/>
      </c>
      <c r="I45" s="129" t="str">
        <f>IF($B45="","",IF('Infomodule geplant'!H45="","???",'Infomodule geplant'!H45))</f>
        <v/>
      </c>
      <c r="J45" s="81"/>
      <c r="K45" s="81"/>
      <c r="L45" s="105"/>
      <c r="M45" s="91"/>
      <c r="N45" s="92"/>
      <c r="O45" s="92"/>
    </row>
    <row r="46" spans="2:15" s="83" customFormat="1" ht="15" customHeight="1" x14ac:dyDescent="0.2">
      <c r="B46" s="179" t="str">
        <f>IF('Infomodule geplant'!B46="","",'Infomodule geplant'!B46)</f>
        <v/>
      </c>
      <c r="C46" s="177" t="str">
        <f>'Infomodule geplant'!C46</f>
        <v>Jemand ist verstorben – was tun?</v>
      </c>
      <c r="D46" s="229" t="str">
        <f>IF($B46="","",IF('Infomodule geplant'!D46="","???",'Infomodule geplant'!D46))</f>
        <v/>
      </c>
      <c r="E46" s="229" t="str">
        <f>IF($B46="","",IF('Infomodule geplant'!E46="","???",'Infomodule geplant'!E46))</f>
        <v/>
      </c>
      <c r="F46" s="182"/>
      <c r="G46" s="183"/>
      <c r="H46" s="229" t="str">
        <f>IF($B46="","",IF('Infomodule geplant'!G46="","???",'Infomodule geplant'!G46))</f>
        <v/>
      </c>
      <c r="I46" s="229" t="str">
        <f>IF($B46="","",IF('Infomodule geplant'!H46="","???",'Infomodule geplant'!H46))</f>
        <v/>
      </c>
      <c r="J46" s="81"/>
      <c r="K46" s="81"/>
      <c r="L46" s="105"/>
      <c r="M46" s="91"/>
      <c r="N46" s="92"/>
      <c r="O46" s="92"/>
    </row>
    <row r="47" spans="2:15" s="83" customFormat="1" ht="15" customHeight="1" x14ac:dyDescent="0.2">
      <c r="B47" s="128" t="str">
        <f>IF('Infomodule geplant'!B47="","",'Infomodule geplant'!B47)</f>
        <v/>
      </c>
      <c r="C47" s="177" t="str">
        <f>'Infomodule geplant'!C47</f>
        <v>Wie die Schweiz entstand</v>
      </c>
      <c r="D47" s="129" t="str">
        <f>IF($B47="","",IF('Infomodule geplant'!D47="","???",'Infomodule geplant'!D47))</f>
        <v/>
      </c>
      <c r="E47" s="129" t="str">
        <f>IF($B47="","",IF('Infomodule geplant'!E47="","???",'Infomodule geplant'!E47))</f>
        <v/>
      </c>
      <c r="F47" s="182"/>
      <c r="G47" s="183"/>
      <c r="H47" s="129" t="str">
        <f>IF($B47="","",IF('Infomodule geplant'!G47="","???",'Infomodule geplant'!G47))</f>
        <v/>
      </c>
      <c r="I47" s="129" t="str">
        <f>IF($B47="","",IF('Infomodule geplant'!H47="","???",'Infomodule geplant'!H47))</f>
        <v/>
      </c>
      <c r="J47" s="81"/>
      <c r="K47" s="81"/>
      <c r="L47" s="105"/>
      <c r="M47" s="91"/>
      <c r="N47" s="92"/>
      <c r="O47" s="92"/>
    </row>
    <row r="48" spans="2:15" s="83" customFormat="1" ht="15" customHeight="1" x14ac:dyDescent="0.2">
      <c r="B48" s="128" t="str">
        <f>IF('Infomodule geplant'!B48="","",'Infomodule geplant'!B48)</f>
        <v/>
      </c>
      <c r="C48" s="177" t="str">
        <f>'Infomodule geplant'!C48</f>
        <v>Migrationsgeschichte der Schweiz</v>
      </c>
      <c r="D48" s="129" t="str">
        <f>IF($B48="","",IF('Infomodule geplant'!D48="","???",'Infomodule geplant'!D48))</f>
        <v/>
      </c>
      <c r="E48" s="129" t="str">
        <f>IF($B48="","",IF('Infomodule geplant'!E48="","???",'Infomodule geplant'!E48))</f>
        <v/>
      </c>
      <c r="F48" s="182"/>
      <c r="G48" s="183"/>
      <c r="H48" s="129" t="str">
        <f>IF($B48="","",IF('Infomodule geplant'!G48="","???",'Infomodule geplant'!G48))</f>
        <v/>
      </c>
      <c r="I48" s="129" t="str">
        <f>IF($B48="","",IF('Infomodule geplant'!H48="","???",'Infomodule geplant'!H48))</f>
        <v/>
      </c>
      <c r="J48" s="81"/>
      <c r="K48" s="81"/>
      <c r="L48" s="105"/>
      <c r="M48" s="91"/>
      <c r="N48" s="92"/>
      <c r="O48" s="92"/>
    </row>
    <row r="49" spans="2:15" s="83" customFormat="1" ht="18.75" customHeight="1" x14ac:dyDescent="0.2">
      <c r="B49" s="82" t="s">
        <v>32</v>
      </c>
      <c r="C49" s="178"/>
      <c r="D49" s="91"/>
      <c r="E49" s="91"/>
      <c r="F49" s="91"/>
      <c r="G49" s="91"/>
      <c r="H49" s="91"/>
      <c r="I49" s="91"/>
      <c r="J49" s="91"/>
      <c r="K49" s="91"/>
      <c r="L49" s="105"/>
      <c r="M49" s="91"/>
      <c r="N49" s="92"/>
      <c r="O49" s="92"/>
    </row>
    <row r="50" spans="2:15" s="83" customFormat="1" ht="15" customHeight="1" x14ac:dyDescent="0.2">
      <c r="B50" s="128" t="str">
        <f>IF('Infomodule geplant'!B50="","",'Infomodule geplant'!B50)</f>
        <v/>
      </c>
      <c r="C50" s="177" t="str">
        <f>'Infomodule geplant'!C50</f>
        <v>Gleichstellung Geschlechter und sex. Orientierungen</v>
      </c>
      <c r="D50" s="129" t="str">
        <f>IF($B50="","",IF('Infomodule geplant'!D50="","???",'Infomodule geplant'!D50))</f>
        <v/>
      </c>
      <c r="E50" s="129" t="str">
        <f>IF($B50="","",IF('Infomodule geplant'!E50="","???",'Infomodule geplant'!E50))</f>
        <v/>
      </c>
      <c r="F50" s="182"/>
      <c r="G50" s="183"/>
      <c r="H50" s="129" t="str">
        <f>IF($B50="","",IF('Infomodule geplant'!G50="","???",'Infomodule geplant'!G50))</f>
        <v/>
      </c>
      <c r="I50" s="129" t="str">
        <f>IF($B50="","",IF('Infomodule geplant'!H50="","???",'Infomodule geplant'!H50))</f>
        <v/>
      </c>
      <c r="J50" s="81"/>
      <c r="K50" s="81"/>
      <c r="L50" s="105"/>
      <c r="M50" s="91"/>
      <c r="N50" s="92"/>
      <c r="O50" s="92"/>
    </row>
    <row r="51" spans="2:15" s="83" customFormat="1" ht="15" customHeight="1" x14ac:dyDescent="0.2">
      <c r="B51" s="128" t="str">
        <f>IF('Infomodule geplant'!B51="","",'Infomodule geplant'!B51)</f>
        <v/>
      </c>
      <c r="C51" s="177" t="str">
        <f>'Infomodule geplant'!C51</f>
        <v>Familienplanung</v>
      </c>
      <c r="D51" s="129" t="str">
        <f>IF($B51="","",IF('Infomodule geplant'!D51="","???",'Infomodule geplant'!D51))</f>
        <v/>
      </c>
      <c r="E51" s="129" t="str">
        <f>IF($B51="","",IF('Infomodule geplant'!E51="","???",'Infomodule geplant'!E51))</f>
        <v/>
      </c>
      <c r="F51" s="182"/>
      <c r="G51" s="183"/>
      <c r="H51" s="129" t="str">
        <f>IF($B51="","",IF('Infomodule geplant'!G51="","???",'Infomodule geplant'!G51))</f>
        <v/>
      </c>
      <c r="I51" s="129" t="str">
        <f>IF($B51="","",IF('Infomodule geplant'!H51="","???",'Infomodule geplant'!H51))</f>
        <v/>
      </c>
      <c r="J51" s="81"/>
      <c r="K51" s="81"/>
      <c r="L51" s="105"/>
      <c r="M51" s="91"/>
      <c r="N51" s="92"/>
      <c r="O51" s="92"/>
    </row>
    <row r="52" spans="2:15" s="83" customFormat="1" ht="15" customHeight="1" x14ac:dyDescent="0.2">
      <c r="B52" s="179" t="str">
        <f>IF('Infomodule geplant'!B52="","",'Infomodule geplant'!B52)</f>
        <v/>
      </c>
      <c r="C52" s="177" t="str">
        <f>'Infomodule geplant'!C52</f>
        <v>Elternberatung Basel-Stadt</v>
      </c>
      <c r="D52" s="129" t="str">
        <f>IF($B52="","",IF('Infomodule geplant'!D52="","???",'Infomodule geplant'!D52))</f>
        <v/>
      </c>
      <c r="E52" s="129" t="str">
        <f>IF($B52="","",IF('Infomodule geplant'!E52="","???",'Infomodule geplant'!E52))</f>
        <v/>
      </c>
      <c r="F52" s="182"/>
      <c r="G52" s="183"/>
      <c r="H52" s="129" t="str">
        <f>IF($B52="","",IF('Infomodule geplant'!G52="","???",'Infomodule geplant'!G52))</f>
        <v/>
      </c>
      <c r="I52" s="129" t="str">
        <f>IF($B52="","",IF('Infomodule geplant'!H52="","???",'Infomodule geplant'!H52))</f>
        <v/>
      </c>
      <c r="J52" s="81"/>
      <c r="K52" s="81"/>
      <c r="L52" s="105"/>
      <c r="M52" s="91"/>
      <c r="N52" s="92"/>
      <c r="O52" s="92"/>
    </row>
    <row r="53" spans="2:15" s="83" customFormat="1" ht="15" customHeight="1" x14ac:dyDescent="0.2">
      <c r="B53" s="179" t="str">
        <f>IF('Infomodule geplant'!B53="","",'Infomodule geplant'!B53)</f>
        <v/>
      </c>
      <c r="C53" s="177" t="str">
        <f>'Infomodule geplant'!C53</f>
        <v>Elternbildung</v>
      </c>
      <c r="D53" s="129" t="str">
        <f>IF($B53="","",IF('Infomodule geplant'!D53="","???",'Infomodule geplant'!D53))</f>
        <v/>
      </c>
      <c r="E53" s="129" t="str">
        <f>IF($B53="","",IF('Infomodule geplant'!E53="","???",'Infomodule geplant'!E53))</f>
        <v/>
      </c>
      <c r="F53" s="182"/>
      <c r="G53" s="183"/>
      <c r="H53" s="129" t="str">
        <f>IF($B53="","",IF('Infomodule geplant'!G53="","???",'Infomodule geplant'!G53))</f>
        <v/>
      </c>
      <c r="I53" s="129" t="str">
        <f>IF($B53="","",IF('Infomodule geplant'!H53="","???",'Infomodule geplant'!H53))</f>
        <v/>
      </c>
      <c r="J53" s="81"/>
      <c r="K53" s="81"/>
      <c r="L53" s="105"/>
      <c r="M53" s="91"/>
      <c r="N53" s="92"/>
      <c r="O53" s="92"/>
    </row>
    <row r="54" spans="2:15" s="83" customFormat="1" ht="15" customHeight="1" x14ac:dyDescent="0.2">
      <c r="B54" s="179" t="str">
        <f>IF('Infomodule geplant'!B54="","",'Infomodule geplant'!B54)</f>
        <v/>
      </c>
      <c r="C54" s="177" t="str">
        <f>'Infomodule geplant'!C54</f>
        <v>Digitale Medien im Familienalltag</v>
      </c>
      <c r="D54" s="229" t="str">
        <f>IF($B54="","",IF('Infomodule geplant'!D54="","???",'Infomodule geplant'!D54))</f>
        <v/>
      </c>
      <c r="E54" s="229" t="str">
        <f>IF($B54="","",IF('Infomodule geplant'!E54="","???",'Infomodule geplant'!E54))</f>
        <v/>
      </c>
      <c r="F54" s="182"/>
      <c r="G54" s="183"/>
      <c r="H54" s="229" t="str">
        <f>IF($B54="","",IF('Infomodule geplant'!G54="","???",'Infomodule geplant'!G54))</f>
        <v/>
      </c>
      <c r="I54" s="229" t="str">
        <f>IF($B54="","",IF('Infomodule geplant'!H54="","???",'Infomodule geplant'!H54))</f>
        <v/>
      </c>
      <c r="J54" s="81"/>
      <c r="K54" s="81"/>
      <c r="L54" s="105"/>
      <c r="M54" s="91"/>
      <c r="N54" s="92"/>
      <c r="O54" s="92"/>
    </row>
    <row r="55" spans="2:15" s="83" customFormat="1" ht="15" customHeight="1" x14ac:dyDescent="0.2">
      <c r="B55" s="179" t="str">
        <f>IF('Infomodule geplant'!B55="","",'Infomodule geplant'!B55)</f>
        <v/>
      </c>
      <c r="C55" s="177" t="str">
        <f>'Infomodule geplant'!C55</f>
        <v>Freundschaft – Liebe – Ehe!</v>
      </c>
      <c r="D55" s="229" t="str">
        <f>IF($B55="","",IF('Infomodule geplant'!D55="","???",'Infomodule geplant'!D55))</f>
        <v/>
      </c>
      <c r="E55" s="229" t="str">
        <f>IF($B55="","",IF('Infomodule geplant'!E55="","???",'Infomodule geplant'!E55))</f>
        <v/>
      </c>
      <c r="F55" s="182"/>
      <c r="G55" s="183"/>
      <c r="H55" s="229" t="str">
        <f>IF($B55="","",IF('Infomodule geplant'!G55="","???",'Infomodule geplant'!G55))</f>
        <v/>
      </c>
      <c r="I55" s="229" t="str">
        <f>IF($B55="","",IF('Infomodule geplant'!H55="","???",'Infomodule geplant'!H55))</f>
        <v/>
      </c>
      <c r="J55" s="81"/>
      <c r="K55" s="81"/>
      <c r="L55" s="105"/>
      <c r="M55" s="91"/>
      <c r="N55" s="92"/>
      <c r="O55" s="92"/>
    </row>
    <row r="56" spans="2:15" s="83" customFormat="1" ht="15" customHeight="1" x14ac:dyDescent="0.2">
      <c r="B56" s="179" t="str">
        <f>IF('Infomodule geplant'!B56="","",'Infomodule geplant'!B56)</f>
        <v xml:space="preserve"> </v>
      </c>
      <c r="C56" s="177" t="str">
        <f>'Infomodule geplant'!C56</f>
        <v>Gewalt in Ehe, Partnerschaft und Familie</v>
      </c>
      <c r="D56" s="229" t="str">
        <f>IF($B56="","",IF('Infomodule geplant'!D56="","",'Infomodule geplant'!D56))</f>
        <v/>
      </c>
      <c r="E56" s="229" t="str">
        <f>IF($B56="","",IF('Infomodule geplant'!E56="","",'Infomodule geplant'!E56))</f>
        <v/>
      </c>
      <c r="F56" s="182"/>
      <c r="G56" s="183"/>
      <c r="H56" s="229" t="str">
        <f>IF($B56="","",IF('Infomodule geplant'!G56="","",'Infomodule geplant'!G56))</f>
        <v/>
      </c>
      <c r="I56" s="229" t="str">
        <f>IF($B56="","",IF('Infomodule geplant'!H56="","",'Infomodule geplant'!H56))</f>
        <v/>
      </c>
      <c r="J56" s="81"/>
      <c r="K56" s="81"/>
      <c r="L56" s="105"/>
      <c r="M56" s="91"/>
      <c r="N56" s="92"/>
      <c r="O56" s="92"/>
    </row>
    <row r="57" spans="2:15" s="83" customFormat="1" ht="18.75" customHeight="1" x14ac:dyDescent="0.2">
      <c r="B57" s="82" t="s">
        <v>33</v>
      </c>
      <c r="C57" s="178"/>
      <c r="D57" s="91"/>
      <c r="E57" s="91"/>
      <c r="F57" s="91"/>
      <c r="G57" s="91"/>
      <c r="H57" s="91"/>
      <c r="I57" s="91"/>
      <c r="J57" s="91"/>
      <c r="K57" s="91"/>
      <c r="L57" s="105"/>
      <c r="M57" s="91"/>
      <c r="N57" s="92"/>
      <c r="O57" s="92"/>
    </row>
    <row r="58" spans="2:15" s="83" customFormat="1" ht="15" customHeight="1" x14ac:dyDescent="0.2">
      <c r="B58" s="179" t="str">
        <f>IF('Infomodule geplant'!B58="","",'Infomodule geplant'!B58)</f>
        <v xml:space="preserve"> </v>
      </c>
      <c r="C58" s="232" t="str">
        <f>'Infomodule geplant'!C58</f>
        <v>Mein Kind ist in der Pubertät</v>
      </c>
      <c r="D58" s="229" t="str">
        <f>IF($B58="","",IF('Infomodule geplant'!D58="","",'Infomodule geplant'!D58))</f>
        <v/>
      </c>
      <c r="E58" s="229" t="str">
        <f>IF($B58="","",IF('Infomodule geplant'!E58="","",'Infomodule geplant'!E58))</f>
        <v/>
      </c>
      <c r="F58" s="182"/>
      <c r="G58" s="183"/>
      <c r="H58" s="229" t="str">
        <f>IF($B58="","",IF('Infomodule geplant'!G58="","",'Infomodule geplant'!G58))</f>
        <v/>
      </c>
      <c r="I58" s="229" t="str">
        <f>IF($B58="","",IF('Infomodule geplant'!H58="","",'Infomodule geplant'!H58))</f>
        <v/>
      </c>
      <c r="J58" s="81"/>
      <c r="K58" s="81"/>
      <c r="L58" s="105"/>
      <c r="M58" s="91"/>
      <c r="N58" s="92"/>
      <c r="O58" s="92"/>
    </row>
    <row r="59" spans="2:15" s="83" customFormat="1" ht="15" customHeight="1" x14ac:dyDescent="0.2">
      <c r="B59" s="179" t="str">
        <f>IF('Infomodule geplant'!B59="","",'Infomodule geplant'!B59)</f>
        <v xml:space="preserve"> </v>
      </c>
      <c r="C59" s="177" t="str">
        <f>'Infomodule geplant'!C59</f>
        <v>Seelische Belastungen; Trauma?</v>
      </c>
      <c r="D59" s="229" t="str">
        <f>IF($B59="","",IF('Infomodule geplant'!D59="","",'Infomodule geplant'!D59))</f>
        <v/>
      </c>
      <c r="E59" s="229" t="str">
        <f>IF($B59="","",IF('Infomodule geplant'!E59="","",'Infomodule geplant'!E59))</f>
        <v/>
      </c>
      <c r="F59" s="182"/>
      <c r="G59" s="183"/>
      <c r="H59" s="229" t="str">
        <f>IF($B59="","",IF('Infomodule geplant'!G59="","",'Infomodule geplant'!G59))</f>
        <v/>
      </c>
      <c r="I59" s="229" t="str">
        <f>IF($B59="","",IF('Infomodule geplant'!H59="","",'Infomodule geplant'!H59))</f>
        <v/>
      </c>
      <c r="J59" s="81"/>
      <c r="K59" s="81"/>
      <c r="L59" s="105"/>
      <c r="M59" s="91"/>
      <c r="N59" s="92"/>
      <c r="O59" s="92"/>
    </row>
    <row r="60" spans="2:15" s="83" customFormat="1" ht="15" customHeight="1" x14ac:dyDescent="0.2">
      <c r="B60" s="179" t="str">
        <f>IF('Infomodule geplant'!B60="","",'Infomodule geplant'!B60)</f>
        <v/>
      </c>
      <c r="C60" s="177" t="str">
        <f>'Infomodule geplant'!C60</f>
        <v>Krebs - Vorsorge und Früherkennung</v>
      </c>
      <c r="D60" s="229" t="str">
        <f>IF($B60="","",IF('Infomodule geplant'!D60="","",'Infomodule geplant'!D60))</f>
        <v/>
      </c>
      <c r="E60" s="229" t="str">
        <f>IF($B60="","",IF('Infomodule geplant'!E60="","",'Infomodule geplant'!E60))</f>
        <v/>
      </c>
      <c r="F60" s="182"/>
      <c r="G60" s="183"/>
      <c r="H60" s="229" t="str">
        <f>IF($B60="","",IF('Infomodule geplant'!G60="","",'Infomodule geplant'!G60))</f>
        <v/>
      </c>
      <c r="I60" s="229" t="str">
        <f>IF($B60="","",IF('Infomodule geplant'!H60="","",'Infomodule geplant'!H60))</f>
        <v/>
      </c>
      <c r="J60" s="81"/>
      <c r="K60" s="81"/>
      <c r="L60" s="105"/>
      <c r="M60" s="91"/>
      <c r="N60" s="92"/>
      <c r="O60" s="92"/>
    </row>
    <row r="61" spans="2:15" s="83" customFormat="1" ht="15" customHeight="1" x14ac:dyDescent="0.2">
      <c r="B61" s="179" t="str">
        <f>IF('Infomodule geplant'!B61="","",'Infomodule geplant'!B61)</f>
        <v/>
      </c>
      <c r="C61" s="177" t="str">
        <f>'Infomodule geplant'!C61</f>
        <v>Pflege im Alter</v>
      </c>
      <c r="D61" s="229" t="str">
        <f>IF($B61="","",IF('Infomodule geplant'!D61="","",'Infomodule geplant'!D61))</f>
        <v/>
      </c>
      <c r="E61" s="229" t="str">
        <f>IF($B61="","",IF('Infomodule geplant'!E61="","",'Infomodule geplant'!E61))</f>
        <v/>
      </c>
      <c r="F61" s="182"/>
      <c r="G61" s="183"/>
      <c r="H61" s="229" t="str">
        <f>IF($B61="","",IF('Infomodule geplant'!G61="","",'Infomodule geplant'!G61))</f>
        <v/>
      </c>
      <c r="I61" s="229" t="str">
        <f>IF($B61="","",IF('Infomodule geplant'!H61="","",'Infomodule geplant'!H61))</f>
        <v/>
      </c>
      <c r="J61" s="81"/>
      <c r="K61" s="81"/>
      <c r="L61" s="105"/>
      <c r="M61" s="91"/>
      <c r="N61" s="92"/>
      <c r="O61" s="92"/>
    </row>
    <row r="62" spans="2:15" s="83" customFormat="1" ht="15" customHeight="1" x14ac:dyDescent="0.2">
      <c r="B62" s="128" t="str">
        <f>IF('Infomodule geplant'!B62="","",'Infomodule geplant'!B62)</f>
        <v/>
      </c>
      <c r="C62" s="177" t="str">
        <f>'Infomodule geplant'!C62</f>
        <v>Gsünder Basel - Testen Sie ein Angebot!</v>
      </c>
      <c r="D62" s="129" t="str">
        <f>IF($B62="","",IF('Infomodule geplant'!D62="","???",'Infomodule geplant'!D62))</f>
        <v/>
      </c>
      <c r="E62" s="129" t="str">
        <f>IF($B62="","",IF('Infomodule geplant'!E62="","???",'Infomodule geplant'!E62))</f>
        <v/>
      </c>
      <c r="F62" s="182"/>
      <c r="G62" s="183"/>
      <c r="H62" s="129" t="str">
        <f>IF($B62="","",IF('Infomodule geplant'!G62="","???",'Infomodule geplant'!G62))</f>
        <v/>
      </c>
      <c r="I62" s="129" t="str">
        <f>IF($B62="","",IF('Infomodule geplant'!H62="","???",'Infomodule geplant'!H62))</f>
        <v/>
      </c>
      <c r="J62" s="81"/>
      <c r="K62" s="81"/>
      <c r="L62" s="105"/>
      <c r="M62" s="91"/>
      <c r="N62" s="92"/>
      <c r="O62" s="92"/>
    </row>
    <row r="63" spans="2:15" s="83" customFormat="1" ht="15" customHeight="1" x14ac:dyDescent="0.2">
      <c r="B63" s="128" t="str">
        <f>IF('Infomodule geplant'!B63="","",'Infomodule geplant'!B63)</f>
        <v/>
      </c>
      <c r="C63" s="177" t="str">
        <f>'Infomodule geplant'!C63</f>
        <v>Sucht und Migration</v>
      </c>
      <c r="D63" s="129" t="str">
        <f>IF($B63="","",IF('Infomodule geplant'!D63="","???",'Infomodule geplant'!D63))</f>
        <v/>
      </c>
      <c r="E63" s="129" t="str">
        <f>IF($B63="","",IF('Infomodule geplant'!E63="","???",'Infomodule geplant'!E63))</f>
        <v/>
      </c>
      <c r="F63" s="182"/>
      <c r="G63" s="183"/>
      <c r="H63" s="129" t="str">
        <f>IF($B63="","",IF('Infomodule geplant'!G63="","???",'Infomodule geplant'!G63))</f>
        <v/>
      </c>
      <c r="I63" s="129" t="str">
        <f>IF($B63="","",IF('Infomodule geplant'!H63="","???",'Infomodule geplant'!H63))</f>
        <v/>
      </c>
      <c r="J63" s="81"/>
      <c r="K63" s="81"/>
      <c r="L63" s="105"/>
      <c r="M63" s="92"/>
      <c r="N63" s="92"/>
      <c r="O63" s="92"/>
    </row>
    <row r="64" spans="2:15" s="83" customFormat="1" ht="15" customHeight="1" x14ac:dyDescent="0.2">
      <c r="B64" s="128" t="str">
        <f>IF('Infomodule geplant'!B64="","",'Infomodule geplant'!B64)</f>
        <v/>
      </c>
      <c r="C64" s="177" t="str">
        <f>'Infomodule geplant'!C64</f>
        <v>Gesundheitswegweiser Schweiz</v>
      </c>
      <c r="D64" s="129" t="str">
        <f>IF($B64="","",IF('Infomodule geplant'!D64="","???",'Infomodule geplant'!D64))</f>
        <v/>
      </c>
      <c r="E64" s="129" t="str">
        <f>IF($B64="","",IF('Infomodule geplant'!E64="","???",'Infomodule geplant'!E64))</f>
        <v/>
      </c>
      <c r="F64" s="182"/>
      <c r="G64" s="183"/>
      <c r="H64" s="129" t="str">
        <f>IF($B64="","",IF('Infomodule geplant'!G64="","???",'Infomodule geplant'!G64))</f>
        <v/>
      </c>
      <c r="I64" s="129" t="str">
        <f>IF($B64="","",IF('Infomodule geplant'!H64="","???",'Infomodule geplant'!H64))</f>
        <v/>
      </c>
      <c r="J64" s="81"/>
      <c r="K64" s="81"/>
      <c r="L64" s="105"/>
      <c r="M64" s="92"/>
      <c r="N64" s="92"/>
      <c r="O64" s="92"/>
    </row>
    <row r="65" spans="2:15" s="83" customFormat="1" ht="15" customHeight="1" x14ac:dyDescent="0.2">
      <c r="B65" s="128" t="str">
        <f>IF('Infomodule geplant'!B65="","",'Infomodule geplant'!B65)</f>
        <v/>
      </c>
      <c r="C65" s="177" t="str">
        <f>'Infomodule geplant'!C65</f>
        <v>Pensionierung und Altersvorsorge</v>
      </c>
      <c r="D65" s="129" t="str">
        <f>IF($B65="","",IF('Infomodule geplant'!D65="","???",'Infomodule geplant'!D65))</f>
        <v/>
      </c>
      <c r="E65" s="129" t="str">
        <f>IF($B65="","",IF('Infomodule geplant'!E65="","???",'Infomodule geplant'!E65))</f>
        <v/>
      </c>
      <c r="F65" s="182"/>
      <c r="G65" s="183"/>
      <c r="H65" s="129" t="str">
        <f>IF($B65="","",IF('Infomodule geplant'!G65="","???",'Infomodule geplant'!G65))</f>
        <v/>
      </c>
      <c r="I65" s="129" t="str">
        <f>IF($B65="","",IF('Infomodule geplant'!H65="","???",'Infomodule geplant'!H65))</f>
        <v/>
      </c>
      <c r="J65" s="81"/>
      <c r="K65" s="81"/>
      <c r="L65" s="105"/>
      <c r="M65" s="92"/>
      <c r="N65" s="92"/>
      <c r="O65" s="92"/>
    </row>
    <row r="66" spans="2:15" s="83" customFormat="1" ht="15" customHeight="1" x14ac:dyDescent="0.2">
      <c r="B66" s="128" t="str">
        <f>IF('Infomodule geplant'!B66="","",'Infomodule geplant'!B66)</f>
        <v/>
      </c>
      <c r="C66" s="177" t="str">
        <f>'Infomodule geplant'!C66</f>
        <v>Depression und psychische Belastungen</v>
      </c>
      <c r="D66" s="129" t="str">
        <f>IF($B66="","",IF('Infomodule geplant'!D66="","???",'Infomodule geplant'!D66))</f>
        <v/>
      </c>
      <c r="E66" s="129" t="str">
        <f>IF($B66="","",IF('Infomodule geplant'!E66="","???",'Infomodule geplant'!E66))</f>
        <v/>
      </c>
      <c r="F66" s="182"/>
      <c r="G66" s="183"/>
      <c r="H66" s="129" t="str">
        <f>IF($B66="","",IF('Infomodule geplant'!G66="","???",'Infomodule geplant'!G66))</f>
        <v/>
      </c>
      <c r="I66" s="129" t="str">
        <f>IF($B66="","",IF('Infomodule geplant'!H66="","???",'Infomodule geplant'!H66))</f>
        <v/>
      </c>
      <c r="J66" s="81"/>
      <c r="K66" s="81"/>
      <c r="L66" s="105"/>
      <c r="M66" s="92"/>
      <c r="N66" s="92"/>
      <c r="O66" s="92"/>
    </row>
    <row r="67" spans="2:15" s="83" customFormat="1" ht="15" customHeight="1" x14ac:dyDescent="0.2">
      <c r="B67" s="179" t="str">
        <f>IF('Infomodule geplant'!B67="","",'Infomodule geplant'!B67)</f>
        <v/>
      </c>
      <c r="C67" s="177" t="str">
        <f>'Infomodule geplant'!C67</f>
        <v>Alzheimer beider Basel</v>
      </c>
      <c r="D67" s="229" t="str">
        <f>IF($B67="","",IF('Infomodule geplant'!D67="","???",'Infomodule geplant'!D67))</f>
        <v/>
      </c>
      <c r="E67" s="229" t="str">
        <f>IF($B67="","",IF('Infomodule geplant'!E67="","???",'Infomodule geplant'!E67))</f>
        <v/>
      </c>
      <c r="F67" s="182"/>
      <c r="G67" s="183"/>
      <c r="H67" s="229" t="str">
        <f>IF($B67="","",IF('Infomodule geplant'!G67="","???",'Infomodule geplant'!G67))</f>
        <v/>
      </c>
      <c r="I67" s="229" t="str">
        <f>IF($B67="","",IF('Infomodule geplant'!H67="","???",'Infomodule geplant'!H67))</f>
        <v/>
      </c>
      <c r="J67" s="81"/>
      <c r="K67" s="81"/>
      <c r="L67" s="105"/>
      <c r="M67" s="92"/>
      <c r="N67" s="92"/>
      <c r="O67" s="92"/>
    </row>
    <row r="68" spans="2:15" s="83" customFormat="1" ht="15" customHeight="1" x14ac:dyDescent="0.2">
      <c r="B68" s="179" t="str">
        <f>IF('Infomodule geplant'!B68="","",'Infomodule geplant'!B68)</f>
        <v/>
      </c>
      <c r="C68" s="177" t="str">
        <f>'Infomodule geplant'!C68</f>
        <v>Was ist eine Patientenverfügung?</v>
      </c>
      <c r="D68" s="229" t="str">
        <f>IF($B68="","",IF('Infomodule geplant'!D68="","???",'Infomodule geplant'!D68))</f>
        <v/>
      </c>
      <c r="E68" s="229" t="str">
        <f>IF($B68="","",IF('Infomodule geplant'!E68="","???",'Infomodule geplant'!E68))</f>
        <v/>
      </c>
      <c r="F68" s="182"/>
      <c r="G68" s="183"/>
      <c r="H68" s="229" t="str">
        <f>IF($B68="","",IF('Infomodule geplant'!G68="","???",'Infomodule geplant'!G68))</f>
        <v/>
      </c>
      <c r="I68" s="229" t="str">
        <f>IF($B68="","",IF('Infomodule geplant'!H68="","???",'Infomodule geplant'!H68))</f>
        <v/>
      </c>
      <c r="J68" s="81"/>
      <c r="K68" s="81"/>
      <c r="L68" s="105"/>
      <c r="M68" s="92"/>
      <c r="N68" s="92"/>
      <c r="O68" s="92"/>
    </row>
    <row r="69" spans="2:15" s="83" customFormat="1" ht="15" customHeight="1" x14ac:dyDescent="0.2">
      <c r="B69" s="128" t="str">
        <f>IF('Infomodule geplant'!B69="","",'Infomodule geplant'!B69)</f>
        <v/>
      </c>
      <c r="C69" s="177" t="str">
        <f>'Infomodule geplant'!C69</f>
        <v>Als Patient/in im Universitätsspital Basel</v>
      </c>
      <c r="D69" s="129" t="str">
        <f>IF($B69="","",IF('Infomodule geplant'!D69="","???",'Infomodule geplant'!D69))</f>
        <v/>
      </c>
      <c r="E69" s="129" t="str">
        <f>IF($B69="","",IF('Infomodule geplant'!E69="","???",'Infomodule geplant'!E69))</f>
        <v/>
      </c>
      <c r="F69" s="182"/>
      <c r="G69" s="183"/>
      <c r="H69" s="129" t="str">
        <f>IF($B69="","",IF('Infomodule geplant'!G69="","???",'Infomodule geplant'!G69))</f>
        <v/>
      </c>
      <c r="I69" s="129" t="str">
        <f>IF($B69="","",IF('Infomodule geplant'!H69="","???",'Infomodule geplant'!H69))</f>
        <v/>
      </c>
      <c r="J69" s="81"/>
      <c r="K69" s="81"/>
      <c r="L69" s="105"/>
      <c r="M69" s="91"/>
      <c r="N69" s="92"/>
      <c r="O69" s="92"/>
    </row>
    <row r="70" spans="2:15" s="119" customFormat="1" ht="30" customHeight="1" x14ac:dyDescent="0.2">
      <c r="B70" s="114" t="s">
        <v>150</v>
      </c>
      <c r="C70" s="115"/>
      <c r="D70" s="116"/>
      <c r="E70" s="116"/>
      <c r="F70" s="184"/>
      <c r="G70" s="184"/>
      <c r="H70" s="116"/>
      <c r="I70" s="116"/>
      <c r="J70" s="116"/>
      <c r="K70" s="116"/>
      <c r="L70" s="105"/>
      <c r="M70" s="116"/>
      <c r="N70" s="118"/>
      <c r="O70" s="118"/>
    </row>
    <row r="71" spans="2:15" s="83" customFormat="1" ht="15" customHeight="1" x14ac:dyDescent="0.2">
      <c r="B71" s="128" t="str">
        <f>IF('Infomodule geplant'!B71="","",'Infomodule geplant'!B71)</f>
        <v/>
      </c>
      <c r="C71" s="366" t="str">
        <f>IF($B71="","",IF('Infomodule geplant'!C71="","???",'Infomodule geplant'!C71))</f>
        <v/>
      </c>
      <c r="D71" s="129" t="str">
        <f>IF($B71="","",IF('Infomodule geplant'!D71="","???",'Infomodule geplant'!D71))</f>
        <v/>
      </c>
      <c r="E71" s="129" t="str">
        <f>IF($B71="","",IF('Infomodule geplant'!E71="","???",'Infomodule geplant'!E71))</f>
        <v/>
      </c>
      <c r="F71" s="182"/>
      <c r="G71" s="183"/>
      <c r="H71" s="129" t="str">
        <f>IF($B71="","",IF('Infomodule geplant'!G71="","???",'Infomodule geplant'!G71))</f>
        <v/>
      </c>
      <c r="I71" s="129" t="str">
        <f>IF($B71="","",IF('Infomodule geplant'!H71="","???",'Infomodule geplant'!H71))</f>
        <v/>
      </c>
      <c r="J71" s="81"/>
      <c r="K71" s="81"/>
      <c r="L71" s="105"/>
      <c r="M71" s="92"/>
      <c r="N71" s="92"/>
      <c r="O71" s="92"/>
    </row>
    <row r="72" spans="2:15" s="83" customFormat="1" ht="15" customHeight="1" x14ac:dyDescent="0.2">
      <c r="C72" s="367" t="str">
        <f>IF($B72="","",IF('Infomodule geplant'!C72="","???",'Infomodule geplant'!C72))</f>
        <v/>
      </c>
      <c r="D72" s="93" t="str">
        <f>IF($B72="","",IF('Infomodule geplant'!D72="","???",'Infomodule geplant'!D72))</f>
        <v/>
      </c>
      <c r="E72" s="93" t="str">
        <f>IF($B72="","",IF('Infomodule geplant'!E72="","???",'Infomodule geplant'!E72))</f>
        <v/>
      </c>
      <c r="F72" s="185"/>
      <c r="G72" s="186"/>
      <c r="H72" s="93" t="str">
        <f>IF($B72="","",IF('Infomodule geplant'!G72="","???",'Infomodule geplant'!G72))</f>
        <v/>
      </c>
      <c r="I72" s="93"/>
      <c r="J72" s="96"/>
      <c r="K72" s="96"/>
      <c r="L72" s="105"/>
      <c r="M72" s="91"/>
      <c r="N72" s="92"/>
      <c r="O72" s="92"/>
    </row>
    <row r="73" spans="2:15" s="83" customFormat="1" ht="15" customHeight="1" x14ac:dyDescent="0.2">
      <c r="B73" s="128" t="str">
        <f>IF('Infomodule geplant'!B73="","",'Infomodule geplant'!B73)</f>
        <v/>
      </c>
      <c r="C73" s="366" t="str">
        <f>IF($B73="","",IF('Infomodule geplant'!C73="","???",'Infomodule geplant'!C73))</f>
        <v/>
      </c>
      <c r="D73" s="129" t="str">
        <f>IF($B73="","",IF('Infomodule geplant'!D73="","???",'Infomodule geplant'!D73))</f>
        <v/>
      </c>
      <c r="E73" s="129" t="str">
        <f>IF($B73="","",IF('Infomodule geplant'!E73="","???",'Infomodule geplant'!E73))</f>
        <v/>
      </c>
      <c r="F73" s="182"/>
      <c r="G73" s="183"/>
      <c r="H73" s="129" t="str">
        <f>IF($B73="","",IF('Infomodule geplant'!G73="","???",'Infomodule geplant'!G73))</f>
        <v/>
      </c>
      <c r="I73" s="129" t="str">
        <f>IF($B73="","",IF('Infomodule geplant'!H73="","???",'Infomodule geplant'!H73))</f>
        <v/>
      </c>
      <c r="J73" s="81"/>
      <c r="K73" s="81"/>
      <c r="L73" s="105"/>
      <c r="M73" s="92"/>
      <c r="N73" s="92"/>
      <c r="O73" s="92"/>
    </row>
    <row r="74" spans="2:15" s="83" customFormat="1" ht="15" customHeight="1" x14ac:dyDescent="0.2">
      <c r="C74" s="367" t="str">
        <f>IF($B74="","",IF('Infomodule geplant'!C74="","???",'Infomodule geplant'!C74))</f>
        <v/>
      </c>
      <c r="D74" s="93" t="str">
        <f>IF($B74="","",IF('Infomodule geplant'!D74="","???",'Infomodule geplant'!D74))</f>
        <v/>
      </c>
      <c r="E74" s="93" t="str">
        <f>IF($B74="","",IF('Infomodule geplant'!E74="","???",'Infomodule geplant'!E74))</f>
        <v/>
      </c>
      <c r="F74" s="185"/>
      <c r="G74" s="186"/>
      <c r="H74" s="93" t="str">
        <f>IF($B74="","",IF('Infomodule geplant'!G74="","???",'Infomodule geplant'!G74))</f>
        <v/>
      </c>
      <c r="I74" s="93"/>
      <c r="J74" s="96"/>
      <c r="K74" s="96"/>
      <c r="L74" s="105"/>
      <c r="M74" s="91"/>
      <c r="N74" s="92"/>
      <c r="O74" s="92"/>
    </row>
    <row r="75" spans="2:15" s="83" customFormat="1" ht="15" customHeight="1" x14ac:dyDescent="0.2">
      <c r="B75" s="128" t="str">
        <f>IF('Infomodule geplant'!B75="","",'Infomodule geplant'!B75)</f>
        <v/>
      </c>
      <c r="C75" s="366" t="str">
        <f>IF($B75="","",IF('Infomodule geplant'!C75="","???",'Infomodule geplant'!C75))</f>
        <v/>
      </c>
      <c r="D75" s="129" t="str">
        <f>IF($B75="","",IF('Infomodule geplant'!D75="","???",'Infomodule geplant'!D75))</f>
        <v/>
      </c>
      <c r="E75" s="129" t="str">
        <f>IF($B75="","",IF('Infomodule geplant'!E75="","???",'Infomodule geplant'!E75))</f>
        <v/>
      </c>
      <c r="F75" s="182"/>
      <c r="G75" s="183"/>
      <c r="H75" s="129" t="str">
        <f>IF($B75="","",IF('Infomodule geplant'!G75="","???",'Infomodule geplant'!G75))</f>
        <v/>
      </c>
      <c r="I75" s="129" t="str">
        <f>IF($B75="","",IF('Infomodule geplant'!H75="","???",'Infomodule geplant'!H75))</f>
        <v/>
      </c>
      <c r="J75" s="81"/>
      <c r="K75" s="81"/>
      <c r="L75" s="105"/>
      <c r="M75" s="92"/>
      <c r="N75" s="92"/>
      <c r="O75" s="92"/>
    </row>
    <row r="76" spans="2:15" s="83" customFormat="1" ht="15" customHeight="1" x14ac:dyDescent="0.2">
      <c r="C76" s="367" t="str">
        <f>IF($B76="","",IF('Infomodule geplant'!C76="","???",'Infomodule geplant'!C76))</f>
        <v/>
      </c>
      <c r="D76" s="93" t="str">
        <f>IF($B76="","",IF('Infomodule geplant'!D76="","???",'Infomodule geplant'!D76))</f>
        <v/>
      </c>
      <c r="E76" s="93" t="str">
        <f>IF($B76="","",IF('Infomodule geplant'!E76="","???",'Infomodule geplant'!E76))</f>
        <v/>
      </c>
      <c r="F76" s="185"/>
      <c r="G76" s="186"/>
      <c r="H76" s="93" t="str">
        <f>IF($B76="","",IF('Infomodule geplant'!G76="","???",'Infomodule geplant'!G76))</f>
        <v/>
      </c>
      <c r="I76" s="93"/>
      <c r="J76" s="96"/>
      <c r="K76" s="96"/>
      <c r="L76" s="105"/>
      <c r="M76" s="91"/>
      <c r="N76" s="92"/>
      <c r="O76" s="92"/>
    </row>
    <row r="77" spans="2:15" s="83" customFormat="1" ht="15" customHeight="1" x14ac:dyDescent="0.2">
      <c r="B77" s="128" t="str">
        <f>IF('Infomodule geplant'!B77="","",'Infomodule geplant'!B77)</f>
        <v/>
      </c>
      <c r="C77" s="366" t="str">
        <f>IF($B77="","",IF('Infomodule geplant'!C77="","???",'Infomodule geplant'!C77))</f>
        <v/>
      </c>
      <c r="D77" s="129" t="str">
        <f>IF($B77="","",IF('Infomodule geplant'!D77="","???",'Infomodule geplant'!D77))</f>
        <v/>
      </c>
      <c r="E77" s="129" t="str">
        <f>IF($B77="","",IF('Infomodule geplant'!E77="","???",'Infomodule geplant'!E77))</f>
        <v/>
      </c>
      <c r="F77" s="182"/>
      <c r="G77" s="183"/>
      <c r="H77" s="129" t="str">
        <f>IF($B77="","",IF('Infomodule geplant'!G77="","???",'Infomodule geplant'!G77))</f>
        <v/>
      </c>
      <c r="I77" s="129" t="str">
        <f>IF($B77="","",IF('Infomodule geplant'!H77="","???",'Infomodule geplant'!H77))</f>
        <v/>
      </c>
      <c r="J77" s="81"/>
      <c r="K77" s="81"/>
      <c r="L77" s="105"/>
      <c r="M77" s="92"/>
      <c r="N77" s="92"/>
      <c r="O77" s="92"/>
    </row>
    <row r="78" spans="2:15" s="83" customFormat="1" ht="15" customHeight="1" x14ac:dyDescent="0.2">
      <c r="C78" s="367" t="str">
        <f>IF($B78="","",IF('Infomodule geplant'!C78="","???",'Infomodule geplant'!C78))</f>
        <v/>
      </c>
      <c r="D78" s="93" t="str">
        <f>IF($B78="","",IF('Infomodule geplant'!D78="","???",'Infomodule geplant'!D78))</f>
        <v/>
      </c>
      <c r="E78" s="93" t="str">
        <f>IF($B78="","",IF('Infomodule geplant'!E78="","???",'Infomodule geplant'!E78))</f>
        <v/>
      </c>
      <c r="F78" s="185"/>
      <c r="G78" s="186"/>
      <c r="H78" s="93" t="str">
        <f>IF($B78="","",IF('Infomodule geplant'!G78="","???",'Infomodule geplant'!G78))</f>
        <v/>
      </c>
      <c r="I78" s="93"/>
      <c r="J78" s="96"/>
      <c r="K78" s="96"/>
      <c r="L78" s="105"/>
      <c r="M78" s="91"/>
      <c r="N78" s="92"/>
      <c r="O78" s="92"/>
    </row>
    <row r="79" spans="2:15" s="83" customFormat="1" ht="15" customHeight="1" x14ac:dyDescent="0.2">
      <c r="B79" s="128" t="str">
        <f>IF('Infomodule geplant'!B79="","",'Infomodule geplant'!B79)</f>
        <v/>
      </c>
      <c r="C79" s="366" t="str">
        <f>IF($B79="","",IF('Infomodule geplant'!C79="","???",'Infomodule geplant'!C79))</f>
        <v/>
      </c>
      <c r="D79" s="129" t="str">
        <f>IF($B79="","",IF('Infomodule geplant'!D79="","???",'Infomodule geplant'!D79))</f>
        <v/>
      </c>
      <c r="E79" s="129" t="str">
        <f>IF($B79="","",IF('Infomodule geplant'!E79="","???",'Infomodule geplant'!E79))</f>
        <v/>
      </c>
      <c r="F79" s="182"/>
      <c r="G79" s="183"/>
      <c r="H79" s="129" t="str">
        <f>IF($B79="","",IF('Infomodule geplant'!G79="","???",'Infomodule geplant'!G79))</f>
        <v/>
      </c>
      <c r="I79" s="129" t="str">
        <f>IF($B79="","",IF('Infomodule geplant'!H79="","???",'Infomodule geplant'!H79))</f>
        <v/>
      </c>
      <c r="J79" s="81"/>
      <c r="K79" s="81"/>
      <c r="L79" s="105"/>
      <c r="M79" s="92"/>
      <c r="N79" s="92"/>
      <c r="O79" s="92"/>
    </row>
    <row r="80" spans="2:15" s="83" customFormat="1" ht="15" customHeight="1" x14ac:dyDescent="0.2">
      <c r="C80" s="367" t="str">
        <f>IF($B80="","",IF('Infomodule geplant'!C80="","???",'Infomodule geplant'!C80))</f>
        <v/>
      </c>
      <c r="D80" s="93" t="str">
        <f>IF($B80="","",IF('Infomodule geplant'!D80="","???",'Infomodule geplant'!D80))</f>
        <v/>
      </c>
      <c r="E80" s="93" t="str">
        <f>IF($B80="","",IF('Infomodule geplant'!E80="","???",'Infomodule geplant'!E80))</f>
        <v/>
      </c>
      <c r="F80" s="185"/>
      <c r="G80" s="186"/>
      <c r="H80" s="93" t="str">
        <f>IF($B80="","",IF('Infomodule geplant'!G80="","???",'Infomodule geplant'!G80))</f>
        <v/>
      </c>
      <c r="I80" s="93"/>
      <c r="J80" s="96"/>
      <c r="K80" s="96"/>
      <c r="L80" s="105"/>
      <c r="M80" s="91"/>
      <c r="N80" s="92"/>
      <c r="O80" s="92"/>
    </row>
    <row r="81" spans="2:16" s="83" customFormat="1" ht="15" customHeight="1" x14ac:dyDescent="0.2">
      <c r="B81" s="128" t="str">
        <f>IF('Infomodule geplant'!B81="","",'Infomodule geplant'!B81)</f>
        <v/>
      </c>
      <c r="C81" s="366" t="str">
        <f>IF($B81="","",IF('Infomodule geplant'!C81="","???",'Infomodule geplant'!C81))</f>
        <v/>
      </c>
      <c r="D81" s="129" t="str">
        <f>IF($B81="","",IF('Infomodule geplant'!D81="","???",'Infomodule geplant'!D81))</f>
        <v/>
      </c>
      <c r="E81" s="129" t="str">
        <f>IF($B81="","",IF('Infomodule geplant'!E81="","???",'Infomodule geplant'!E81))</f>
        <v/>
      </c>
      <c r="F81" s="182"/>
      <c r="G81" s="183"/>
      <c r="H81" s="129" t="str">
        <f>IF($B81="","",IF('Infomodule geplant'!G81="","???",'Infomodule geplant'!G81))</f>
        <v/>
      </c>
      <c r="I81" s="129" t="str">
        <f>IF($B81="","",IF('Infomodule geplant'!H81="","???",'Infomodule geplant'!H81))</f>
        <v/>
      </c>
      <c r="J81" s="81"/>
      <c r="K81" s="81"/>
      <c r="L81" s="105"/>
      <c r="M81" s="92"/>
      <c r="N81" s="92"/>
      <c r="O81" s="92"/>
    </row>
    <row r="82" spans="2:16" s="83" customFormat="1" ht="15" customHeight="1" x14ac:dyDescent="0.2">
      <c r="C82" s="367" t="str">
        <f>IF($B82="","",IF('Infomodule geplant'!C82="","???",'Infomodule geplant'!C82))</f>
        <v/>
      </c>
      <c r="D82" s="93" t="str">
        <f>IF($B82="","",IF('Infomodule geplant'!D82="","???",'Infomodule geplant'!D82))</f>
        <v/>
      </c>
      <c r="E82" s="93" t="str">
        <f>IF($B82="","",IF('Infomodule geplant'!E82="","???",'Infomodule geplant'!E82))</f>
        <v/>
      </c>
      <c r="F82" s="185"/>
      <c r="G82" s="186"/>
      <c r="H82" s="93" t="str">
        <f>IF($B82="","",IF('Infomodule geplant'!G82="","???",'Infomodule geplant'!G82))</f>
        <v/>
      </c>
      <c r="I82" s="93"/>
      <c r="J82" s="96"/>
      <c r="K82" s="96"/>
      <c r="L82" s="105"/>
      <c r="M82" s="91"/>
      <c r="N82" s="92"/>
      <c r="O82" s="92"/>
    </row>
    <row r="83" spans="2:16" s="83" customFormat="1" ht="15" customHeight="1" x14ac:dyDescent="0.2">
      <c r="B83" s="128" t="str">
        <f>IF('Infomodule geplant'!B83="","",'Infomodule geplant'!B83)</f>
        <v/>
      </c>
      <c r="C83" s="366" t="str">
        <f>IF($B83="","",IF('Infomodule geplant'!C83="","???",'Infomodule geplant'!C83))</f>
        <v/>
      </c>
      <c r="D83" s="129" t="str">
        <f>IF($B83="","",IF('Infomodule geplant'!D83="","???",'Infomodule geplant'!D83))</f>
        <v/>
      </c>
      <c r="E83" s="129" t="str">
        <f>IF($B83="","",IF('Infomodule geplant'!E83="","???",'Infomodule geplant'!E83))</f>
        <v/>
      </c>
      <c r="F83" s="182"/>
      <c r="G83" s="183"/>
      <c r="H83" s="129" t="str">
        <f>IF($B83="","",IF('Infomodule geplant'!G83="","???",'Infomodule geplant'!G83))</f>
        <v/>
      </c>
      <c r="I83" s="129" t="str">
        <f>IF($B83="","",IF('Infomodule geplant'!H83="","???",'Infomodule geplant'!H83))</f>
        <v/>
      </c>
      <c r="J83" s="81"/>
      <c r="K83" s="81"/>
      <c r="L83" s="105"/>
      <c r="M83" s="92"/>
      <c r="N83" s="92"/>
      <c r="O83" s="92"/>
    </row>
    <row r="84" spans="2:16" s="83" customFormat="1" ht="15" customHeight="1" x14ac:dyDescent="0.2">
      <c r="C84" s="367" t="str">
        <f>IF($B84="","",IF('Infomodule geplant'!C84="","???",'Infomodule geplant'!C84))</f>
        <v/>
      </c>
      <c r="D84" s="93" t="str">
        <f>IF($B84="","",IF('Infomodule geplant'!D84="","???",'Infomodule geplant'!D84))</f>
        <v/>
      </c>
      <c r="E84" s="93" t="str">
        <f>IF($B84="","",IF('Infomodule geplant'!E84="","???",'Infomodule geplant'!E84))</f>
        <v/>
      </c>
      <c r="F84" s="185"/>
      <c r="G84" s="186"/>
      <c r="H84" s="93" t="str">
        <f>IF($B84="","",IF('Infomodule geplant'!G84="","???",'Infomodule geplant'!G84))</f>
        <v/>
      </c>
      <c r="I84" s="93"/>
      <c r="J84" s="96"/>
      <c r="K84" s="96"/>
      <c r="L84" s="105"/>
      <c r="M84" s="91"/>
      <c r="N84" s="92"/>
      <c r="O84" s="92"/>
    </row>
    <row r="85" spans="2:16" s="83" customFormat="1" ht="15" customHeight="1" x14ac:dyDescent="0.2">
      <c r="B85" s="128" t="str">
        <f>IF('Infomodule geplant'!B85="","",'Infomodule geplant'!B85)</f>
        <v/>
      </c>
      <c r="C85" s="366" t="str">
        <f>IF($B85="","",IF('Infomodule geplant'!C85="","???",'Infomodule geplant'!C85))</f>
        <v/>
      </c>
      <c r="D85" s="129" t="str">
        <f>IF($B85="","",IF('Infomodule geplant'!D85="","???",'Infomodule geplant'!D85))</f>
        <v/>
      </c>
      <c r="E85" s="129" t="str">
        <f>IF($B85="","",IF('Infomodule geplant'!E85="","???",'Infomodule geplant'!E85))</f>
        <v/>
      </c>
      <c r="F85" s="182"/>
      <c r="G85" s="183"/>
      <c r="H85" s="129" t="str">
        <f>IF($B85="","",IF('Infomodule geplant'!G85="","???",'Infomodule geplant'!G85))</f>
        <v/>
      </c>
      <c r="I85" s="129" t="str">
        <f>IF($B85="","",IF('Infomodule geplant'!H85="","???",'Infomodule geplant'!H85))</f>
        <v/>
      </c>
      <c r="J85" s="81"/>
      <c r="K85" s="81"/>
      <c r="L85" s="105"/>
      <c r="M85" s="92"/>
      <c r="N85" s="92"/>
      <c r="O85" s="92"/>
    </row>
    <row r="86" spans="2:16" s="83" customFormat="1" ht="15" customHeight="1" x14ac:dyDescent="0.2">
      <c r="C86" s="367" t="str">
        <f>IF($B86="","",IF('Infomodule geplant'!C86="","???",'Infomodule geplant'!C86))</f>
        <v/>
      </c>
      <c r="D86" s="93" t="str">
        <f>IF($B86="","",IF('Infomodule geplant'!D86="","???",'Infomodule geplant'!D86))</f>
        <v/>
      </c>
      <c r="E86" s="93" t="str">
        <f>IF($B86="","",IF('Infomodule geplant'!E86="","???",'Infomodule geplant'!E86))</f>
        <v/>
      </c>
      <c r="F86" s="94"/>
      <c r="G86" s="95"/>
      <c r="H86" s="93" t="str">
        <f>IF($B86="","",IF('Infomodule geplant'!G86="","???",'Infomodule geplant'!G86))</f>
        <v/>
      </c>
      <c r="I86" s="93"/>
      <c r="J86" s="96"/>
      <c r="K86" s="96"/>
      <c r="L86" s="105"/>
      <c r="M86" s="91"/>
      <c r="N86" s="92"/>
      <c r="O86" s="92"/>
    </row>
    <row r="87" spans="2:16" s="83" customFormat="1" ht="7.5" customHeight="1" x14ac:dyDescent="0.2">
      <c r="C87" s="100"/>
      <c r="D87" s="101"/>
      <c r="E87" s="101"/>
      <c r="F87" s="102"/>
      <c r="G87" s="103"/>
      <c r="H87" s="101"/>
      <c r="I87" s="101"/>
      <c r="J87" s="104"/>
      <c r="K87" s="104"/>
      <c r="L87" s="105"/>
      <c r="M87" s="91"/>
      <c r="N87" s="92"/>
      <c r="O87" s="92"/>
    </row>
    <row r="88" spans="2:16" s="83" customFormat="1" ht="45" customHeight="1" x14ac:dyDescent="0.2">
      <c r="B88" s="86" t="s">
        <v>117</v>
      </c>
      <c r="D88" s="368" t="str">
        <f>IF('Infomodule geplant'!D88="","",'Infomodule geplant'!D88)</f>
        <v/>
      </c>
      <c r="E88" s="304"/>
      <c r="F88" s="304"/>
      <c r="G88" s="304"/>
      <c r="H88" s="304"/>
      <c r="I88" s="304"/>
      <c r="J88" s="304"/>
      <c r="K88" s="305"/>
      <c r="L88" s="105"/>
      <c r="M88" s="92"/>
      <c r="N88" s="92"/>
      <c r="O88" s="92"/>
    </row>
    <row r="89" spans="2:16" s="83" customFormat="1" ht="15" customHeight="1" x14ac:dyDescent="0.2">
      <c r="B89" s="3"/>
      <c r="D89" s="92"/>
      <c r="E89" s="92"/>
      <c r="F89" s="92"/>
      <c r="G89" s="92"/>
      <c r="H89" s="92"/>
      <c r="I89" s="92"/>
      <c r="J89" s="92"/>
      <c r="K89" s="92"/>
      <c r="L89" s="110"/>
      <c r="M89" s="92"/>
      <c r="N89" s="92"/>
      <c r="O89" s="92"/>
    </row>
    <row r="90" spans="2:16" x14ac:dyDescent="0.2">
      <c r="B90" s="130" t="s">
        <v>160</v>
      </c>
    </row>
    <row r="91" spans="2:16" ht="3.75" customHeight="1" x14ac:dyDescent="0.2"/>
    <row r="92" spans="2:16" x14ac:dyDescent="0.2">
      <c r="B92" s="127"/>
      <c r="C92" s="84" t="s">
        <v>2</v>
      </c>
      <c r="L92" s="373" t="str">
        <f>IF(COUNTIF(B92:B94,"x")=2,"Entweder oder!",IF(COUNTIF(B92:B94,"x")=0,"Bitte Ankreuzen!",IF(B94="x",IF(B96="","Kommentar fehlt!",""),"")))</f>
        <v>Bitte Ankreuzen!</v>
      </c>
      <c r="M92" s="353"/>
      <c r="N92" s="353"/>
      <c r="O92" s="353"/>
      <c r="P92" s="353"/>
    </row>
    <row r="93" spans="2:16" ht="3.75" customHeight="1" x14ac:dyDescent="0.2">
      <c r="L93" s="353"/>
      <c r="M93" s="353"/>
      <c r="N93" s="353"/>
      <c r="O93" s="353"/>
      <c r="P93" s="353"/>
    </row>
    <row r="94" spans="2:16" x14ac:dyDescent="0.2">
      <c r="B94" s="127"/>
      <c r="C94" s="84" t="s">
        <v>152</v>
      </c>
      <c r="I94" s="134"/>
      <c r="L94" s="353"/>
      <c r="M94" s="353"/>
      <c r="N94" s="353"/>
      <c r="O94" s="353"/>
      <c r="P94" s="353"/>
    </row>
    <row r="95" spans="2:16" ht="3.75" customHeight="1" x14ac:dyDescent="0.2"/>
    <row r="96" spans="2:16" ht="75" customHeight="1" x14ac:dyDescent="0.2">
      <c r="B96" s="363"/>
      <c r="C96" s="364"/>
      <c r="D96" s="364"/>
      <c r="E96" s="364"/>
      <c r="F96" s="364"/>
      <c r="G96" s="364"/>
      <c r="H96" s="364"/>
      <c r="I96" s="364"/>
      <c r="J96" s="364"/>
      <c r="K96" s="365"/>
    </row>
  </sheetData>
  <sheetProtection algorithmName="SHA-512" hashValue="y1rAIQXfxHl7zVoZigFZIFTEjQAjsQDyVgBFi7aqOqkRG+rg5AazXIVQhO2XuFlRyF3gePWm2QdQs9v5Feed8g==" saltValue="5kRxIYrM8hKcb8EBCe2xnw==" spinCount="100000" sheet="1" objects="1" scenarios="1"/>
  <mergeCells count="27">
    <mergeCell ref="L92:P94"/>
    <mergeCell ref="C71:C72"/>
    <mergeCell ref="C73:C74"/>
    <mergeCell ref="C75:C76"/>
    <mergeCell ref="C77:C78"/>
    <mergeCell ref="J2:K2"/>
    <mergeCell ref="J4:K4"/>
    <mergeCell ref="D6:K6"/>
    <mergeCell ref="D7:K7"/>
    <mergeCell ref="B16:C17"/>
    <mergeCell ref="D16:E16"/>
    <mergeCell ref="J9:K9"/>
    <mergeCell ref="J10:K10"/>
    <mergeCell ref="J11:K11"/>
    <mergeCell ref="J13:K13"/>
    <mergeCell ref="H16:I16"/>
    <mergeCell ref="J16:J17"/>
    <mergeCell ref="J12:K12"/>
    <mergeCell ref="K16:K17"/>
    <mergeCell ref="F16:F17"/>
    <mergeCell ref="G16:G17"/>
    <mergeCell ref="B96:K96"/>
    <mergeCell ref="C79:C80"/>
    <mergeCell ref="C81:C82"/>
    <mergeCell ref="C83:C84"/>
    <mergeCell ref="C85:C86"/>
    <mergeCell ref="D88:K88"/>
  </mergeCells>
  <conditionalFormatting sqref="C27:C30 C50:C53 C19:C22 C55:C56 C58:C70">
    <cfRule type="expression" dxfId="134" priority="253" stopIfTrue="1">
      <formula>B19="x"</formula>
    </cfRule>
  </conditionalFormatting>
  <conditionalFormatting sqref="C28 C33 C37:C39 C25 C52:C53 C55:C56">
    <cfRule type="expression" dxfId="133" priority="252" stopIfTrue="1">
      <formula>B25="x"</formula>
    </cfRule>
  </conditionalFormatting>
  <conditionalFormatting sqref="C22">
    <cfRule type="expression" dxfId="132" priority="249" stopIfTrue="1">
      <formula>B22="x"</formula>
    </cfRule>
  </conditionalFormatting>
  <conditionalFormatting sqref="C29">
    <cfRule type="expression" dxfId="131" priority="248" stopIfTrue="1">
      <formula>B29="x"</formula>
    </cfRule>
  </conditionalFormatting>
  <conditionalFormatting sqref="C32">
    <cfRule type="expression" dxfId="130" priority="247" stopIfTrue="1">
      <formula>B32="x"</formula>
    </cfRule>
  </conditionalFormatting>
  <conditionalFormatting sqref="C34">
    <cfRule type="expression" dxfId="129" priority="246" stopIfTrue="1">
      <formula>B34="x"</formula>
    </cfRule>
  </conditionalFormatting>
  <conditionalFormatting sqref="C36">
    <cfRule type="expression" dxfId="128" priority="245" stopIfTrue="1">
      <formula>B36="x"</formula>
    </cfRule>
  </conditionalFormatting>
  <conditionalFormatting sqref="C62">
    <cfRule type="expression" dxfId="127" priority="240" stopIfTrue="1">
      <formula>B62="x"</formula>
    </cfRule>
  </conditionalFormatting>
  <conditionalFormatting sqref="C63">
    <cfRule type="expression" dxfId="126" priority="238" stopIfTrue="1">
      <formula>B63="x"</formula>
    </cfRule>
  </conditionalFormatting>
  <conditionalFormatting sqref="C65:C69">
    <cfRule type="expression" dxfId="125" priority="237" stopIfTrue="1">
      <formula>B65="x"</formula>
    </cfRule>
  </conditionalFormatting>
  <conditionalFormatting sqref="C24:C25">
    <cfRule type="expression" dxfId="124" priority="236" stopIfTrue="1">
      <formula>B24="x"</formula>
    </cfRule>
  </conditionalFormatting>
  <conditionalFormatting sqref="C23">
    <cfRule type="expression" dxfId="123" priority="235" stopIfTrue="1">
      <formula>B23="x"</formula>
    </cfRule>
  </conditionalFormatting>
  <conditionalFormatting sqref="C71 C73:C87">
    <cfRule type="expression" dxfId="122" priority="234" stopIfTrue="1">
      <formula>B71="x"</formula>
    </cfRule>
  </conditionalFormatting>
  <conditionalFormatting sqref="C71 C73:C87">
    <cfRule type="expression" dxfId="121" priority="233" stopIfTrue="1">
      <formula>B71="x"</formula>
    </cfRule>
  </conditionalFormatting>
  <conditionalFormatting sqref="M72">
    <cfRule type="expression" dxfId="120" priority="232" stopIfTrue="1">
      <formula>S72="x"</formula>
    </cfRule>
  </conditionalFormatting>
  <conditionalFormatting sqref="M74">
    <cfRule type="expression" dxfId="119" priority="231" stopIfTrue="1">
      <formula>S74="x"</formula>
    </cfRule>
  </conditionalFormatting>
  <conditionalFormatting sqref="M76">
    <cfRule type="expression" dxfId="118" priority="230" stopIfTrue="1">
      <formula>S76="x"</formula>
    </cfRule>
  </conditionalFormatting>
  <conditionalFormatting sqref="M78">
    <cfRule type="expression" dxfId="117" priority="229" stopIfTrue="1">
      <formula>S78="x"</formula>
    </cfRule>
  </conditionalFormatting>
  <conditionalFormatting sqref="M80">
    <cfRule type="expression" dxfId="116" priority="228" stopIfTrue="1">
      <formula>S80="x"</formula>
    </cfRule>
  </conditionalFormatting>
  <conditionalFormatting sqref="M82">
    <cfRule type="expression" dxfId="115" priority="227" stopIfTrue="1">
      <formula>S82="x"</formula>
    </cfRule>
  </conditionalFormatting>
  <conditionalFormatting sqref="M84">
    <cfRule type="expression" dxfId="114" priority="226" stopIfTrue="1">
      <formula>S84="x"</formula>
    </cfRule>
  </conditionalFormatting>
  <conditionalFormatting sqref="G86:G87">
    <cfRule type="expression" dxfId="113" priority="225" stopIfTrue="1">
      <formula>F86="x"</formula>
    </cfRule>
  </conditionalFormatting>
  <conditionalFormatting sqref="D86:H87 M86:M87 J86:K87 D88">
    <cfRule type="expression" dxfId="112" priority="224" stopIfTrue="1">
      <formula>#REF!="x"</formula>
    </cfRule>
  </conditionalFormatting>
  <conditionalFormatting sqref="M86:M87">
    <cfRule type="expression" dxfId="111" priority="223" stopIfTrue="1">
      <formula>S86="x"</formula>
    </cfRule>
  </conditionalFormatting>
  <conditionalFormatting sqref="M86:M87 D86:E87 D88">
    <cfRule type="expression" dxfId="110" priority="222" stopIfTrue="1">
      <formula>F86="x"</formula>
    </cfRule>
  </conditionalFormatting>
  <conditionalFormatting sqref="G86:G87">
    <cfRule type="expression" dxfId="109" priority="221" stopIfTrue="1">
      <formula>F86="x"</formula>
    </cfRule>
  </conditionalFormatting>
  <conditionalFormatting sqref="E86:E87">
    <cfRule type="expression" dxfId="108" priority="220" stopIfTrue="1">
      <formula>J86="x"</formula>
    </cfRule>
  </conditionalFormatting>
  <conditionalFormatting sqref="C71 C73 C75 C77 C79 C81 C83 C85">
    <cfRule type="expression" dxfId="107" priority="219" stopIfTrue="1">
      <formula>B71="x"</formula>
    </cfRule>
  </conditionalFormatting>
  <conditionalFormatting sqref="C73">
    <cfRule type="expression" dxfId="106" priority="218" stopIfTrue="1">
      <formula>B73="x"</formula>
    </cfRule>
  </conditionalFormatting>
  <conditionalFormatting sqref="C75">
    <cfRule type="expression" dxfId="105" priority="217" stopIfTrue="1">
      <formula>B75="x"</formula>
    </cfRule>
  </conditionalFormatting>
  <conditionalFormatting sqref="C77">
    <cfRule type="expression" dxfId="104" priority="216" stopIfTrue="1">
      <formula>B77="x"</formula>
    </cfRule>
  </conditionalFormatting>
  <conditionalFormatting sqref="C79">
    <cfRule type="expression" dxfId="103" priority="215" stopIfTrue="1">
      <formula>B79="x"</formula>
    </cfRule>
  </conditionalFormatting>
  <conditionalFormatting sqref="C81">
    <cfRule type="expression" dxfId="102" priority="214" stopIfTrue="1">
      <formula>B81="x"</formula>
    </cfRule>
  </conditionalFormatting>
  <conditionalFormatting sqref="C83">
    <cfRule type="expression" dxfId="101" priority="213" stopIfTrue="1">
      <formula>B83="x"</formula>
    </cfRule>
  </conditionalFormatting>
  <conditionalFormatting sqref="C85">
    <cfRule type="expression" dxfId="100" priority="212" stopIfTrue="1">
      <formula>B85="x"</formula>
    </cfRule>
  </conditionalFormatting>
  <conditionalFormatting sqref="K72 K74 K76 K78 K80 K82 K84 K86 K70 K31 K35 K23 K57 K40 K49">
    <cfRule type="cellIs" dxfId="99" priority="206" stopIfTrue="1" operator="between">
      <formula>1</formula>
      <formula>11</formula>
    </cfRule>
  </conditionalFormatting>
  <conditionalFormatting sqref="C73">
    <cfRule type="expression" dxfId="98" priority="205" stopIfTrue="1">
      <formula>B73="x"</formula>
    </cfRule>
  </conditionalFormatting>
  <conditionalFormatting sqref="C75">
    <cfRule type="expression" dxfId="97" priority="204" stopIfTrue="1">
      <formula>B75="x"</formula>
    </cfRule>
  </conditionalFormatting>
  <conditionalFormatting sqref="C77">
    <cfRule type="expression" dxfId="96" priority="203" stopIfTrue="1">
      <formula>B77="x"</formula>
    </cfRule>
  </conditionalFormatting>
  <conditionalFormatting sqref="C79">
    <cfRule type="expression" dxfId="95" priority="202" stopIfTrue="1">
      <formula>B79="x"</formula>
    </cfRule>
  </conditionalFormatting>
  <conditionalFormatting sqref="C81">
    <cfRule type="expression" dxfId="94" priority="201" stopIfTrue="1">
      <formula>B81="x"</formula>
    </cfRule>
  </conditionalFormatting>
  <conditionalFormatting sqref="C83">
    <cfRule type="expression" dxfId="93" priority="200" stopIfTrue="1">
      <formula>B83="x"</formula>
    </cfRule>
  </conditionalFormatting>
  <conditionalFormatting sqref="C85">
    <cfRule type="expression" dxfId="92" priority="199" stopIfTrue="1">
      <formula>B85="x"</formula>
    </cfRule>
  </conditionalFormatting>
  <conditionalFormatting sqref="C20">
    <cfRule type="expression" dxfId="91" priority="198" stopIfTrue="1">
      <formula>B20="x"</formula>
    </cfRule>
  </conditionalFormatting>
  <conditionalFormatting sqref="C21">
    <cfRule type="expression" dxfId="90" priority="197" stopIfTrue="1">
      <formula>B21="x"</formula>
    </cfRule>
  </conditionalFormatting>
  <conditionalFormatting sqref="C22">
    <cfRule type="expression" dxfId="89" priority="196" stopIfTrue="1">
      <formula>B22="x"</formula>
    </cfRule>
  </conditionalFormatting>
  <conditionalFormatting sqref="C22">
    <cfRule type="expression" dxfId="88" priority="195" stopIfTrue="1">
      <formula>B22="x"</formula>
    </cfRule>
  </conditionalFormatting>
  <conditionalFormatting sqref="C41 C43:C48">
    <cfRule type="expression" dxfId="87" priority="194" stopIfTrue="1">
      <formula>B41="x"</formula>
    </cfRule>
  </conditionalFormatting>
  <conditionalFormatting sqref="M74 M76 M78 M80 M82 M84 M86">
    <cfRule type="expression" dxfId="86" priority="184" stopIfTrue="1">
      <formula>S74="x"</formula>
    </cfRule>
  </conditionalFormatting>
  <conditionalFormatting sqref="C92 C94">
    <cfRule type="expression" dxfId="85" priority="183" stopIfTrue="1">
      <formula>B92="x"</formula>
    </cfRule>
  </conditionalFormatting>
  <conditionalFormatting sqref="C92 C94">
    <cfRule type="expression" dxfId="84" priority="182" stopIfTrue="1">
      <formula>B92="x"</formula>
    </cfRule>
  </conditionalFormatting>
  <conditionalFormatting sqref="C94">
    <cfRule type="expression" dxfId="83" priority="181" stopIfTrue="1">
      <formula>B94="x"</formula>
    </cfRule>
  </conditionalFormatting>
  <conditionalFormatting sqref="C34">
    <cfRule type="expression" dxfId="82" priority="175" stopIfTrue="1">
      <formula>B34="x"</formula>
    </cfRule>
  </conditionalFormatting>
  <conditionalFormatting sqref="C33">
    <cfRule type="expression" dxfId="81" priority="174" stopIfTrue="1">
      <formula>B33="x"</formula>
    </cfRule>
  </conditionalFormatting>
  <conditionalFormatting sqref="C32">
    <cfRule type="expression" dxfId="80" priority="173" stopIfTrue="1">
      <formula>B32="x"</formula>
    </cfRule>
  </conditionalFormatting>
  <conditionalFormatting sqref="C34">
    <cfRule type="expression" dxfId="79" priority="172" stopIfTrue="1">
      <formula>B34="x"</formula>
    </cfRule>
  </conditionalFormatting>
  <conditionalFormatting sqref="C33">
    <cfRule type="expression" dxfId="78" priority="171" stopIfTrue="1">
      <formula>B33="x"</formula>
    </cfRule>
  </conditionalFormatting>
  <conditionalFormatting sqref="C41 C43:C48">
    <cfRule type="expression" dxfId="77" priority="170" stopIfTrue="1">
      <formula>B41="x"</formula>
    </cfRule>
  </conditionalFormatting>
  <conditionalFormatting sqref="C53 C55:C56">
    <cfRule type="expression" dxfId="76" priority="168" stopIfTrue="1">
      <formula>B53="x"</formula>
    </cfRule>
  </conditionalFormatting>
  <conditionalFormatting sqref="C53 C55:C56">
    <cfRule type="expression" dxfId="75" priority="167" stopIfTrue="1">
      <formula>B53="x"</formula>
    </cfRule>
  </conditionalFormatting>
  <conditionalFormatting sqref="C53 C55:C56">
    <cfRule type="expression" dxfId="74" priority="166" stopIfTrue="1">
      <formula>B53="x"</formula>
    </cfRule>
  </conditionalFormatting>
  <conditionalFormatting sqref="C55:C56">
    <cfRule type="expression" dxfId="73" priority="165" stopIfTrue="1">
      <formula>B55="x"</formula>
    </cfRule>
  </conditionalFormatting>
  <conditionalFormatting sqref="C55:C56">
    <cfRule type="expression" dxfId="72" priority="164" stopIfTrue="1">
      <formula>B55="x"</formula>
    </cfRule>
  </conditionalFormatting>
  <conditionalFormatting sqref="C66:C69">
    <cfRule type="expression" dxfId="71" priority="163" stopIfTrue="1">
      <formula>B66="x"</formula>
    </cfRule>
  </conditionalFormatting>
  <conditionalFormatting sqref="C66:C69">
    <cfRule type="expression" dxfId="70" priority="162" stopIfTrue="1">
      <formula>B66="x"</formula>
    </cfRule>
  </conditionalFormatting>
  <conditionalFormatting sqref="C32:C34">
    <cfRule type="expression" dxfId="69" priority="160" stopIfTrue="1">
      <formula>B32="x"</formula>
    </cfRule>
  </conditionalFormatting>
  <conditionalFormatting sqref="C36:C39">
    <cfRule type="expression" dxfId="68" priority="159" stopIfTrue="1">
      <formula>B36="x"</formula>
    </cfRule>
  </conditionalFormatting>
  <conditionalFormatting sqref="C41 C43:C48">
    <cfRule type="expression" dxfId="67" priority="158" stopIfTrue="1">
      <formula>B41="x"</formula>
    </cfRule>
  </conditionalFormatting>
  <conditionalFormatting sqref="C24:C25">
    <cfRule type="expression" dxfId="66" priority="157" stopIfTrue="1">
      <formula>B24="x"</formula>
    </cfRule>
  </conditionalFormatting>
  <conditionalFormatting sqref="C24:C25">
    <cfRule type="expression" dxfId="65" priority="156" stopIfTrue="1">
      <formula>B24="x"</formula>
    </cfRule>
  </conditionalFormatting>
  <conditionalFormatting sqref="C24:C25">
    <cfRule type="expression" dxfId="64" priority="155" stopIfTrue="1">
      <formula>B24="x"</formula>
    </cfRule>
  </conditionalFormatting>
  <conditionalFormatting sqref="C24:C25">
    <cfRule type="expression" dxfId="63" priority="154" stopIfTrue="1">
      <formula>B24="x"</formula>
    </cfRule>
  </conditionalFormatting>
  <conditionalFormatting sqref="C24:C25">
    <cfRule type="expression" dxfId="62" priority="153" stopIfTrue="1">
      <formula>B24="x"</formula>
    </cfRule>
  </conditionalFormatting>
  <conditionalFormatting sqref="C32:C34">
    <cfRule type="expression" dxfId="61" priority="152" stopIfTrue="1">
      <formula>B32="x"</formula>
    </cfRule>
  </conditionalFormatting>
  <conditionalFormatting sqref="C32:C34">
    <cfRule type="expression" dxfId="60" priority="151" stopIfTrue="1">
      <formula>B32="x"</formula>
    </cfRule>
  </conditionalFormatting>
  <conditionalFormatting sqref="C32:C34">
    <cfRule type="expression" dxfId="59" priority="150" stopIfTrue="1">
      <formula>B32="x"</formula>
    </cfRule>
  </conditionalFormatting>
  <conditionalFormatting sqref="C32:C34">
    <cfRule type="expression" dxfId="58" priority="149" stopIfTrue="1">
      <formula>B32="x"</formula>
    </cfRule>
  </conditionalFormatting>
  <conditionalFormatting sqref="C32:C34">
    <cfRule type="expression" dxfId="57" priority="148" stopIfTrue="1">
      <formula>B32="x"</formula>
    </cfRule>
  </conditionalFormatting>
  <conditionalFormatting sqref="C32:C34">
    <cfRule type="expression" dxfId="56" priority="147" stopIfTrue="1">
      <formula>B32="x"</formula>
    </cfRule>
  </conditionalFormatting>
  <conditionalFormatting sqref="C32:C34">
    <cfRule type="expression" dxfId="55" priority="146" stopIfTrue="1">
      <formula>B32="x"</formula>
    </cfRule>
  </conditionalFormatting>
  <conditionalFormatting sqref="C32:C34">
    <cfRule type="expression" dxfId="54" priority="145" stopIfTrue="1">
      <formula>B32="x"</formula>
    </cfRule>
  </conditionalFormatting>
  <conditionalFormatting sqref="C32:C34">
    <cfRule type="expression" dxfId="53" priority="144" stopIfTrue="1">
      <formula>B32="x"</formula>
    </cfRule>
  </conditionalFormatting>
  <conditionalFormatting sqref="C36:C39">
    <cfRule type="expression" dxfId="52" priority="143" stopIfTrue="1">
      <formula>B36="x"</formula>
    </cfRule>
  </conditionalFormatting>
  <conditionalFormatting sqref="C36:C39">
    <cfRule type="expression" dxfId="51" priority="142" stopIfTrue="1">
      <formula>B36="x"</formula>
    </cfRule>
  </conditionalFormatting>
  <conditionalFormatting sqref="C36:C39">
    <cfRule type="expression" dxfId="50" priority="141" stopIfTrue="1">
      <formula>B36="x"</formula>
    </cfRule>
  </conditionalFormatting>
  <conditionalFormatting sqref="C36:C39">
    <cfRule type="expression" dxfId="49" priority="140" stopIfTrue="1">
      <formula>B36="x"</formula>
    </cfRule>
  </conditionalFormatting>
  <conditionalFormatting sqref="C36:C39">
    <cfRule type="expression" dxfId="48" priority="139" stopIfTrue="1">
      <formula>B36="x"</formula>
    </cfRule>
  </conditionalFormatting>
  <conditionalFormatting sqref="C36:C39">
    <cfRule type="expression" dxfId="47" priority="138" stopIfTrue="1">
      <formula>B36="x"</formula>
    </cfRule>
  </conditionalFormatting>
  <conditionalFormatting sqref="C36:C39">
    <cfRule type="expression" dxfId="46" priority="137" stopIfTrue="1">
      <formula>B36="x"</formula>
    </cfRule>
  </conditionalFormatting>
  <conditionalFormatting sqref="C36:C39">
    <cfRule type="expression" dxfId="45" priority="136" stopIfTrue="1">
      <formula>B36="x"</formula>
    </cfRule>
  </conditionalFormatting>
  <conditionalFormatting sqref="C36:C39">
    <cfRule type="expression" dxfId="44" priority="135" stopIfTrue="1">
      <formula>B36="x"</formula>
    </cfRule>
  </conditionalFormatting>
  <conditionalFormatting sqref="C36:C39">
    <cfRule type="expression" dxfId="43" priority="134" stopIfTrue="1">
      <formula>B36="x"</formula>
    </cfRule>
  </conditionalFormatting>
  <conditionalFormatting sqref="C36:C39">
    <cfRule type="expression" dxfId="42" priority="133" stopIfTrue="1">
      <formula>B36="x"</formula>
    </cfRule>
  </conditionalFormatting>
  <conditionalFormatting sqref="C36:C39">
    <cfRule type="expression" dxfId="41" priority="132" stopIfTrue="1">
      <formula>B36="x"</formula>
    </cfRule>
  </conditionalFormatting>
  <conditionalFormatting sqref="C36:C39">
    <cfRule type="expression" dxfId="40" priority="131" stopIfTrue="1">
      <formula>B36="x"</formula>
    </cfRule>
  </conditionalFormatting>
  <conditionalFormatting sqref="C41 C43:C48">
    <cfRule type="expression" dxfId="39" priority="130" stopIfTrue="1">
      <formula>B41="x"</formula>
    </cfRule>
  </conditionalFormatting>
  <conditionalFormatting sqref="C41 C43:C48">
    <cfRule type="expression" dxfId="38" priority="129" stopIfTrue="1">
      <formula>B41="x"</formula>
    </cfRule>
  </conditionalFormatting>
  <conditionalFormatting sqref="C41 C43:C48">
    <cfRule type="expression" dxfId="37" priority="128" stopIfTrue="1">
      <formula>B41="x"</formula>
    </cfRule>
  </conditionalFormatting>
  <conditionalFormatting sqref="C41 C43:C48">
    <cfRule type="expression" dxfId="36" priority="127" stopIfTrue="1">
      <formula>B41="x"</formula>
    </cfRule>
  </conditionalFormatting>
  <conditionalFormatting sqref="C41 C43:C48">
    <cfRule type="expression" dxfId="35" priority="126" stopIfTrue="1">
      <formula>B41="x"</formula>
    </cfRule>
  </conditionalFormatting>
  <conditionalFormatting sqref="C41 C43:C48">
    <cfRule type="expression" dxfId="34" priority="125" stopIfTrue="1">
      <formula>B41="x"</formula>
    </cfRule>
  </conditionalFormatting>
  <conditionalFormatting sqref="C41 C43:C48">
    <cfRule type="expression" dxfId="33" priority="124" stopIfTrue="1">
      <formula>B41="x"</formula>
    </cfRule>
  </conditionalFormatting>
  <conditionalFormatting sqref="C41 C43:C48">
    <cfRule type="expression" dxfId="32" priority="123" stopIfTrue="1">
      <formula>B41="x"</formula>
    </cfRule>
  </conditionalFormatting>
  <conditionalFormatting sqref="C41 C43:C48">
    <cfRule type="expression" dxfId="31" priority="122" stopIfTrue="1">
      <formula>B41="x"</formula>
    </cfRule>
  </conditionalFormatting>
  <conditionalFormatting sqref="C41 C43:C48">
    <cfRule type="expression" dxfId="30" priority="121" stopIfTrue="1">
      <formula>B41="x"</formula>
    </cfRule>
  </conditionalFormatting>
  <conditionalFormatting sqref="C41 C43:C48">
    <cfRule type="expression" dxfId="29" priority="120" stopIfTrue="1">
      <formula>B41="x"</formula>
    </cfRule>
  </conditionalFormatting>
  <conditionalFormatting sqref="C41 C43:C48">
    <cfRule type="expression" dxfId="28" priority="119" stopIfTrue="1">
      <formula>B41="x"</formula>
    </cfRule>
  </conditionalFormatting>
  <conditionalFormatting sqref="C41 C43:C48">
    <cfRule type="expression" dxfId="27" priority="118" stopIfTrue="1">
      <formula>B41="x"</formula>
    </cfRule>
  </conditionalFormatting>
  <conditionalFormatting sqref="C69">
    <cfRule type="expression" dxfId="26" priority="101" stopIfTrue="1">
      <formula>B69="x"</formula>
    </cfRule>
  </conditionalFormatting>
  <conditionalFormatting sqref="C69">
    <cfRule type="expression" dxfId="25" priority="100" stopIfTrue="1">
      <formula>B69="x"</formula>
    </cfRule>
  </conditionalFormatting>
  <conditionalFormatting sqref="C26">
    <cfRule type="expression" dxfId="24" priority="25" stopIfTrue="1">
      <formula>B26="x"</formula>
    </cfRule>
  </conditionalFormatting>
  <conditionalFormatting sqref="C26">
    <cfRule type="expression" dxfId="23" priority="24" stopIfTrue="1">
      <formula>B26="x"</formula>
    </cfRule>
  </conditionalFormatting>
  <conditionalFormatting sqref="C26">
    <cfRule type="expression" dxfId="22" priority="23" stopIfTrue="1">
      <formula>B26="x"</formula>
    </cfRule>
  </conditionalFormatting>
  <conditionalFormatting sqref="C26">
    <cfRule type="expression" dxfId="21" priority="22" stopIfTrue="1">
      <formula>B26="x"</formula>
    </cfRule>
  </conditionalFormatting>
  <conditionalFormatting sqref="C26">
    <cfRule type="expression" dxfId="20" priority="21" stopIfTrue="1">
      <formula>B26="x"</formula>
    </cfRule>
  </conditionalFormatting>
  <conditionalFormatting sqref="C26">
    <cfRule type="expression" dxfId="19" priority="20" stopIfTrue="1">
      <formula>B26="x"</formula>
    </cfRule>
  </conditionalFormatting>
  <conditionalFormatting sqref="C26">
    <cfRule type="expression" dxfId="18" priority="19" stopIfTrue="1">
      <formula>B26="x"</formula>
    </cfRule>
  </conditionalFormatting>
  <conditionalFormatting sqref="C42">
    <cfRule type="expression" dxfId="17" priority="18" stopIfTrue="1">
      <formula>B42="x"</formula>
    </cfRule>
  </conditionalFormatting>
  <conditionalFormatting sqref="C42">
    <cfRule type="expression" dxfId="16" priority="17" stopIfTrue="1">
      <formula>B42="x"</formula>
    </cfRule>
  </conditionalFormatting>
  <conditionalFormatting sqref="C42">
    <cfRule type="expression" dxfId="15" priority="16" stopIfTrue="1">
      <formula>B42="x"</formula>
    </cfRule>
  </conditionalFormatting>
  <conditionalFormatting sqref="C42">
    <cfRule type="expression" dxfId="14" priority="15" stopIfTrue="1">
      <formula>B42="x"</formula>
    </cfRule>
  </conditionalFormatting>
  <conditionalFormatting sqref="C42">
    <cfRule type="expression" dxfId="13" priority="14" stopIfTrue="1">
      <formula>B42="x"</formula>
    </cfRule>
  </conditionalFormatting>
  <conditionalFormatting sqref="C42">
    <cfRule type="expression" dxfId="12" priority="13" stopIfTrue="1">
      <formula>B42="x"</formula>
    </cfRule>
  </conditionalFormatting>
  <conditionalFormatting sqref="C42">
    <cfRule type="expression" dxfId="11" priority="12" stopIfTrue="1">
      <formula>B42="x"</formula>
    </cfRule>
  </conditionalFormatting>
  <conditionalFormatting sqref="C42">
    <cfRule type="expression" dxfId="10" priority="11" stopIfTrue="1">
      <formula>B42="x"</formula>
    </cfRule>
  </conditionalFormatting>
  <conditionalFormatting sqref="C42">
    <cfRule type="expression" dxfId="9" priority="10" stopIfTrue="1">
      <formula>B42="x"</formula>
    </cfRule>
  </conditionalFormatting>
  <conditionalFormatting sqref="C42">
    <cfRule type="expression" dxfId="8" priority="9" stopIfTrue="1">
      <formula>B42="x"</formula>
    </cfRule>
  </conditionalFormatting>
  <conditionalFormatting sqref="C42">
    <cfRule type="expression" dxfId="7" priority="8" stopIfTrue="1">
      <formula>B42="x"</formula>
    </cfRule>
  </conditionalFormatting>
  <conditionalFormatting sqref="C42">
    <cfRule type="expression" dxfId="6" priority="7" stopIfTrue="1">
      <formula>B42="x"</formula>
    </cfRule>
  </conditionalFormatting>
  <conditionalFormatting sqref="C42">
    <cfRule type="expression" dxfId="5" priority="6" stopIfTrue="1">
      <formula>B42="x"</formula>
    </cfRule>
  </conditionalFormatting>
  <conditionalFormatting sqref="C42">
    <cfRule type="expression" dxfId="4" priority="5" stopIfTrue="1">
      <formula>B42="x"</formula>
    </cfRule>
  </conditionalFormatting>
  <conditionalFormatting sqref="C42">
    <cfRule type="expression" dxfId="3" priority="4" stopIfTrue="1">
      <formula>B42="x"</formula>
    </cfRule>
  </conditionalFormatting>
  <conditionalFormatting sqref="C42">
    <cfRule type="expression" dxfId="2" priority="3" stopIfTrue="1">
      <formula>B42="x"</formula>
    </cfRule>
  </conditionalFormatting>
  <conditionalFormatting sqref="C54">
    <cfRule type="expression" dxfId="1" priority="1" stopIfTrue="1">
      <formula>B54="x"</formula>
    </cfRule>
  </conditionalFormatting>
  <conditionalFormatting sqref="C54">
    <cfRule type="expression" dxfId="0" priority="2" stopIfTrue="1">
      <formula>B54="x"</formula>
    </cfRule>
  </conditionalFormatting>
  <dataValidations count="1">
    <dataValidation type="list" allowBlank="1" showInputMessage="1" showErrorMessage="1" error="Eingabe muss x sein" sqref="B92 B94 B85 B83 B81 B79 B77 B75 B73 B71 B36:B39 B24:B30 B32:B34 B41:B48 B50:B56 B19:B22 B58:B69" xr:uid="{0F3FB298-6D8A-4955-9905-4A89655C0227}">
      <formula1>Kreuz</formula1>
    </dataValidation>
  </dataValidations>
  <printOptions horizontalCentered="1"/>
  <pageMargins left="0" right="0.31496062992125984" top="0" bottom="0.39370078740157483" header="0.19685039370078741" footer="0.19685039370078741"/>
  <pageSetup paperSize="9" scale="91" fitToHeight="0" orientation="landscape" r:id="rId1"/>
  <headerFooter alignWithMargins="0">
    <oddFooter>&amp;L&amp;9&amp;D&amp;R&amp;9 Infomodule durchgeführt Seite &amp;P von &amp;N</oddFooter>
  </headerFooter>
  <rowBreaks count="2" manualBreakCount="2">
    <brk id="34" max="10" man="1"/>
    <brk id="69" max="16383" man="1"/>
  </rowBreaks>
  <ignoredErrors>
    <ignoredError sqref="B57:K57 B31:K31 B49:K49 B51:B52 B39 D39:E39 D51:E52 B40:K40 B23:K23 B27:E30 H27:K30 B24:E25 H24:K25 B35:K35 B32:E34 H32:K34 H39:I39 B36:E38 H36:K38 B41:E41 H41:K41 B50:E50 H50:K50 H51:I51 B70:K70 B87:K88 B71:E71 B72:E86 H71:K86 J55:K55 C55 C53:E53 J59:K59 H52:K53 D26:E26 B26 H26:I26 B47:B48 D47:E48 H47:I48 B62:E66 B19:E22 H19:I22 H42:I45 D42:E45 B42:B45 B69:E69 H69:I69 H62:I66 C59"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13128-BA52-4FEA-B41F-0DCC7EC078EC}">
  <sheetPr codeName="Tabelle7">
    <tabColor rgb="FFFFC000"/>
  </sheetPr>
  <dimension ref="A1:FK11"/>
  <sheetViews>
    <sheetView workbookViewId="0"/>
  </sheetViews>
  <sheetFormatPr baseColWidth="10" defaultRowHeight="12.75" x14ac:dyDescent="0.2"/>
  <cols>
    <col min="1" max="1" width="13" customWidth="1"/>
    <col min="2" max="2" width="26.85546875" customWidth="1"/>
    <col min="4" max="7" width="3.85546875" customWidth="1"/>
    <col min="8" max="8" width="21.42578125" customWidth="1"/>
    <col min="9" max="9" width="3.5703125" customWidth="1"/>
    <col min="10" max="10" width="31.42578125" customWidth="1"/>
    <col min="11" max="11" width="6.28515625" customWidth="1"/>
    <col min="15" max="15" width="6.42578125" customWidth="1"/>
    <col min="16" max="16" width="13.140625" customWidth="1"/>
    <col min="17" max="18" width="14.140625" customWidth="1"/>
    <col min="19" max="19" width="24.28515625" customWidth="1"/>
    <col min="20" max="20" width="23.28515625" customWidth="1"/>
    <col min="29" max="29" width="3.85546875" customWidth="1"/>
    <col min="31" max="31" width="14.7109375" customWidth="1"/>
    <col min="32" max="32" width="3.85546875" customWidth="1"/>
    <col min="34" max="34" width="25.42578125" customWidth="1"/>
    <col min="35" max="36" width="3.85546875" customWidth="1"/>
    <col min="38" max="55" width="5.7109375" customWidth="1"/>
    <col min="56" max="56" width="14.7109375" customWidth="1"/>
    <col min="57" max="57" width="5.7109375" customWidth="1"/>
    <col min="58" max="58" width="3.85546875" customWidth="1"/>
    <col min="60" max="60" width="16.5703125" customWidth="1"/>
    <col min="61" max="61" width="3.85546875" customWidth="1"/>
    <col min="63" max="67" width="3.85546875" customWidth="1"/>
    <col min="68" max="68" width="5.7109375" customWidth="1"/>
    <col min="69" max="69" width="3.85546875" customWidth="1"/>
    <col min="71" max="71" width="14.7109375" customWidth="1"/>
    <col min="72" max="72" width="3.85546875" customWidth="1"/>
    <col min="74" max="74" width="6.5703125" customWidth="1"/>
    <col min="75" max="75" width="6.28515625" customWidth="1"/>
    <col min="76" max="76" width="14.7109375" customWidth="1"/>
    <col min="77" max="77" width="3.85546875" customWidth="1"/>
    <col min="79" max="79" width="5.85546875" customWidth="1"/>
    <col min="80" max="85" width="6.42578125" customWidth="1"/>
    <col min="86" max="86" width="3.85546875" customWidth="1"/>
    <col min="88" max="88" width="3.85546875" customWidth="1"/>
    <col min="89" max="89" width="14.7109375" customWidth="1"/>
    <col min="90" max="90" width="3.85546875" customWidth="1"/>
    <col min="91" max="91" width="14.7109375" customWidth="1"/>
    <col min="92" max="92" width="3.85546875" customWidth="1"/>
    <col min="93" max="93" width="14.7109375" customWidth="1"/>
    <col min="94" max="94" width="3.85546875" customWidth="1"/>
    <col min="95" max="95" width="14.7109375" customWidth="1"/>
    <col min="96" max="96" width="3.85546875" customWidth="1"/>
    <col min="97" max="97" width="14.7109375" customWidth="1"/>
    <col min="98" max="98" width="3.85546875" customWidth="1"/>
    <col min="99" max="99" width="14.7109375" customWidth="1"/>
    <col min="100" max="100" width="10.42578125" customWidth="1"/>
    <col min="102" max="102" width="14.7109375" customWidth="1"/>
    <col min="103" max="103" width="3.85546875" customWidth="1"/>
    <col min="105" max="149" width="6" customWidth="1"/>
    <col min="150" max="150" width="14.7109375" customWidth="1"/>
    <col min="151" max="151" width="3.85546875" customWidth="1"/>
    <col min="152" max="152" width="14.7109375" customWidth="1"/>
    <col min="153" max="153" width="3.85546875" customWidth="1"/>
    <col min="154" max="154" width="14.7109375" customWidth="1"/>
    <col min="155" max="155" width="3.85546875" customWidth="1"/>
    <col min="156" max="156" width="14.7109375" customWidth="1"/>
    <col min="157" max="157" width="3.85546875" customWidth="1"/>
    <col min="158" max="158" width="14.7109375" customWidth="1"/>
    <col min="159" max="159" width="3.85546875" customWidth="1"/>
    <col min="160" max="160" width="14.7109375" customWidth="1"/>
    <col min="161" max="161" width="3.85546875" customWidth="1"/>
    <col min="162" max="162" width="14.7109375" customWidth="1"/>
    <col min="163" max="163" width="5" customWidth="1"/>
    <col min="164" max="164" width="7.140625" customWidth="1"/>
    <col min="165" max="165" width="8.42578125" customWidth="1"/>
    <col min="166" max="166" width="3.85546875" customWidth="1"/>
  </cols>
  <sheetData>
    <row r="1" spans="1:167" x14ac:dyDescent="0.2">
      <c r="I1" s="188"/>
      <c r="J1" s="165"/>
      <c r="AE1" s="1" t="s">
        <v>128</v>
      </c>
      <c r="AH1" t="s">
        <v>100</v>
      </c>
      <c r="AL1" s="1" t="s">
        <v>288</v>
      </c>
      <c r="AW1" s="165"/>
      <c r="AX1" s="165"/>
      <c r="AY1" s="165"/>
      <c r="AZ1" s="165"/>
      <c r="BA1" s="165"/>
      <c r="BB1" s="165"/>
      <c r="BC1" s="165"/>
      <c r="BH1" s="1" t="s">
        <v>95</v>
      </c>
      <c r="BK1" t="s">
        <v>96</v>
      </c>
      <c r="BS1" t="s">
        <v>97</v>
      </c>
      <c r="BV1" s="1" t="s">
        <v>106</v>
      </c>
      <c r="CA1" s="1" t="s">
        <v>156</v>
      </c>
      <c r="CJ1" s="1" t="s">
        <v>184</v>
      </c>
      <c r="CX1" s="1" t="s">
        <v>185</v>
      </c>
      <c r="DA1" s="224" t="s">
        <v>127</v>
      </c>
      <c r="DB1" s="188"/>
      <c r="DC1" s="165"/>
      <c r="DD1" s="165"/>
      <c r="DF1" s="188"/>
      <c r="DG1" s="188"/>
      <c r="DH1" s="165"/>
      <c r="DL1" s="192"/>
      <c r="DN1" s="214"/>
      <c r="DQ1" s="165"/>
      <c r="DR1" s="165"/>
      <c r="DS1" s="165"/>
      <c r="DT1" s="165"/>
      <c r="DU1" s="165"/>
      <c r="DV1" s="188"/>
      <c r="DW1" s="188"/>
      <c r="DX1" s="188"/>
      <c r="DY1" s="188"/>
      <c r="DZ1" s="165"/>
      <c r="EA1" s="165"/>
      <c r="EB1" s="165"/>
      <c r="EC1" s="165"/>
      <c r="ED1" s="165"/>
      <c r="EE1" s="165"/>
      <c r="EF1" s="165"/>
      <c r="EG1" s="165"/>
      <c r="EH1" s="226"/>
      <c r="EI1" s="192"/>
      <c r="EJ1" s="223"/>
      <c r="EK1" s="223"/>
      <c r="EL1" s="192"/>
      <c r="EM1" s="165"/>
      <c r="EN1" s="165"/>
      <c r="EO1" s="165"/>
      <c r="EP1" s="165"/>
      <c r="EQ1" s="165"/>
      <c r="ER1" s="165"/>
      <c r="ES1" s="165"/>
    </row>
    <row r="2" spans="1:167" s="73" customFormat="1" ht="234" customHeight="1" x14ac:dyDescent="0.2">
      <c r="A2" s="72" t="s">
        <v>59</v>
      </c>
      <c r="B2" s="72" t="s">
        <v>60</v>
      </c>
      <c r="C2" s="72" t="s">
        <v>0</v>
      </c>
      <c r="D2" s="72" t="s">
        <v>3</v>
      </c>
      <c r="E2" s="72" t="s">
        <v>274</v>
      </c>
      <c r="F2" s="72" t="s">
        <v>166</v>
      </c>
      <c r="G2" s="72" t="s">
        <v>167</v>
      </c>
      <c r="H2" s="72" t="s">
        <v>61</v>
      </c>
      <c r="I2" s="158" t="s">
        <v>267</v>
      </c>
      <c r="J2" s="158" t="s">
        <v>268</v>
      </c>
      <c r="K2" s="72" t="s">
        <v>62</v>
      </c>
      <c r="L2" s="72" t="s">
        <v>53</v>
      </c>
      <c r="M2" s="72" t="s">
        <v>63</v>
      </c>
      <c r="N2" s="72" t="s">
        <v>64</v>
      </c>
      <c r="O2" s="72" t="s">
        <v>65</v>
      </c>
      <c r="P2" s="72" t="s">
        <v>66</v>
      </c>
      <c r="Q2" s="72" t="s">
        <v>67</v>
      </c>
      <c r="R2" s="72" t="s">
        <v>68</v>
      </c>
      <c r="S2" s="72" t="s">
        <v>69</v>
      </c>
      <c r="T2" s="72" t="s">
        <v>70</v>
      </c>
      <c r="U2" s="72" t="s">
        <v>76</v>
      </c>
      <c r="V2" s="72" t="s">
        <v>71</v>
      </c>
      <c r="W2" s="72" t="s">
        <v>72</v>
      </c>
      <c r="X2" s="72" t="s">
        <v>73</v>
      </c>
      <c r="Y2" s="72" t="s">
        <v>74</v>
      </c>
      <c r="Z2" s="72" t="s">
        <v>75</v>
      </c>
      <c r="AA2" s="72" t="s">
        <v>77</v>
      </c>
      <c r="AB2" s="72" t="s">
        <v>78</v>
      </c>
      <c r="AC2" s="72" t="s">
        <v>187</v>
      </c>
      <c r="AD2" s="72" t="s">
        <v>188</v>
      </c>
      <c r="AE2" s="72" t="s">
        <v>168</v>
      </c>
      <c r="AF2" s="72" t="s">
        <v>189</v>
      </c>
      <c r="AG2" s="72" t="s">
        <v>190</v>
      </c>
      <c r="AH2" s="158" t="s">
        <v>310</v>
      </c>
      <c r="AI2" s="158" t="s">
        <v>311</v>
      </c>
      <c r="AJ2" s="72" t="s">
        <v>191</v>
      </c>
      <c r="AK2" s="72" t="s">
        <v>192</v>
      </c>
      <c r="AL2" s="158" t="s">
        <v>237</v>
      </c>
      <c r="AM2" s="73" t="str">
        <f>CONCATENATE(Berichterstattung!E99," Sprachgruppe")</f>
        <v>Deutsch Sprachgruppe</v>
      </c>
      <c r="AN2" s="73" t="str">
        <f>CONCATENATE(Berichterstattung!E101," Sprachgruppe")</f>
        <v>Albanisch Sprachgruppe</v>
      </c>
      <c r="AO2" s="73" t="str">
        <f>CONCATENATE(Berichterstattung!E103," Sprachgruppe")</f>
        <v>Arabisch Sprachgruppe</v>
      </c>
      <c r="AP2" s="73" t="str">
        <f>CONCATENATE(Berichterstattung!E105," Sprachgruppe")</f>
        <v>Bosnisch Sprachgruppe</v>
      </c>
      <c r="AQ2" s="73" t="s">
        <v>316</v>
      </c>
      <c r="AR2" s="73" t="str">
        <f>CONCATENATE(Berichterstattung!E109," Sprachgruppe")</f>
        <v>Englisch Sprachgruppe</v>
      </c>
      <c r="AS2" s="73" t="str">
        <f>CONCATENATE(Berichterstattung!E111," Sprachgruppe")</f>
        <v>Französisch Sprachgruppe</v>
      </c>
      <c r="AT2" s="73" t="str">
        <f>CONCATENATE(Berichterstattung!E113," Sprachgruppe")</f>
        <v>Italienisch Sprachgruppe</v>
      </c>
      <c r="AU2" s="73" t="str">
        <f>CONCATENATE(Berichterstattung!E115," Sprachgruppe")</f>
        <v>Kurdisch Sprachgruppe</v>
      </c>
      <c r="AV2" s="73" t="str">
        <f>CONCATENATE(Berichterstattung!E117," Sprachgruppe")</f>
        <v>Portugiesisch Sprachgruppe</v>
      </c>
      <c r="AW2" s="73" t="str">
        <f>CONCATENATE(Berichterstattung!E119," Sprachgruppe")</f>
        <v>Russisch Sprachgruppe</v>
      </c>
      <c r="AX2" s="73" t="str">
        <f>CONCATENATE(Berichterstattung!E121," Sprachgruppe")</f>
        <v>Serbisch Sprachgruppe</v>
      </c>
      <c r="AY2" s="73" t="str">
        <f>CONCATENATE(Berichterstattung!E123," Sprachgruppe")</f>
        <v>Spanisch Sprachgruppe</v>
      </c>
      <c r="AZ2" s="73" t="str">
        <f>CONCATENATE(Berichterstattung!E125," Sprachgruppe")</f>
        <v>Tamil Sprachgruppe</v>
      </c>
      <c r="BA2" s="73" t="str">
        <f>CONCATENATE(Berichterstattung!E127," Sprachgruppe")</f>
        <v>Tigrinya Sprachgruppe</v>
      </c>
      <c r="BB2" s="73" t="str">
        <f>CONCATENATE(Berichterstattung!E129," Sprachgruppe")</f>
        <v>Türkisch Sprachgruppe</v>
      </c>
      <c r="BC2" s="73" t="str">
        <f>CONCATENATE(Berichterstattung!E131," Sprachgruppe")</f>
        <v>Ukrainisch Sprachgruppe</v>
      </c>
      <c r="BD2" s="72" t="s">
        <v>194</v>
      </c>
      <c r="BE2" s="73" t="str">
        <f>CONCATENATE(BD2," Sprachgruppe")</f>
        <v>Andere Sprache 1 Sprachgruppe</v>
      </c>
      <c r="BF2" s="72" t="s">
        <v>193</v>
      </c>
      <c r="BG2" s="72" t="s">
        <v>195</v>
      </c>
      <c r="BH2" s="72" t="s">
        <v>104</v>
      </c>
      <c r="BI2" s="72" t="s">
        <v>196</v>
      </c>
      <c r="BJ2" s="72" t="s">
        <v>197</v>
      </c>
      <c r="BK2" s="72" t="s">
        <v>239</v>
      </c>
      <c r="BL2" s="72" t="str">
        <f>Berichterstattung!D155</f>
        <v>Flyer/Plakate</v>
      </c>
      <c r="BM2" s="72" t="str">
        <f>Berichterstattung!F155</f>
        <v>Inserate</v>
      </c>
      <c r="BN2" s="72" t="str">
        <f>Berichterstattung!J155</f>
        <v xml:space="preserve">Soziale Netzwerke (Facebook, Whatsapp, etc.) </v>
      </c>
      <c r="BO2" s="72" t="s">
        <v>174</v>
      </c>
      <c r="BP2" s="72" t="s">
        <v>173</v>
      </c>
      <c r="BQ2" s="72" t="s">
        <v>198</v>
      </c>
      <c r="BR2" s="72" t="s">
        <v>199</v>
      </c>
      <c r="BS2" s="72" t="s">
        <v>105</v>
      </c>
      <c r="BT2" s="72" t="s">
        <v>264</v>
      </c>
      <c r="BU2" s="72" t="s">
        <v>265</v>
      </c>
      <c r="BV2" s="72" t="str">
        <f>Berichterstattung!D174</f>
        <v>Interne Befragung mittels Formular</v>
      </c>
      <c r="BW2" s="72" t="s">
        <v>171</v>
      </c>
      <c r="BX2" s="72" t="s">
        <v>172</v>
      </c>
      <c r="BY2" s="72" t="s">
        <v>200</v>
      </c>
      <c r="BZ2" s="72" t="s">
        <v>201</v>
      </c>
      <c r="CA2" s="72" t="s">
        <v>99</v>
      </c>
      <c r="CB2" s="72" t="s">
        <v>131</v>
      </c>
      <c r="CC2" s="72" t="s">
        <v>143</v>
      </c>
      <c r="CD2" s="72" t="s">
        <v>142</v>
      </c>
      <c r="CE2" s="72" t="s">
        <v>183</v>
      </c>
      <c r="CF2" s="72" t="s">
        <v>182</v>
      </c>
      <c r="CG2" s="72" t="s">
        <v>177</v>
      </c>
      <c r="CH2" s="72" t="s">
        <v>202</v>
      </c>
      <c r="CI2" s="72" t="s">
        <v>203</v>
      </c>
      <c r="CJ2" s="72" t="s">
        <v>215</v>
      </c>
      <c r="CK2" s="72" t="s">
        <v>216</v>
      </c>
      <c r="CL2" s="72" t="s">
        <v>217</v>
      </c>
      <c r="CM2" s="72" t="s">
        <v>218</v>
      </c>
      <c r="CN2" s="72" t="s">
        <v>354</v>
      </c>
      <c r="CO2" s="73" t="s">
        <v>353</v>
      </c>
      <c r="CP2" s="72" t="s">
        <v>213</v>
      </c>
      <c r="CQ2" s="73" t="s">
        <v>214</v>
      </c>
      <c r="CR2" s="72" t="s">
        <v>305</v>
      </c>
      <c r="CS2" s="73" t="s">
        <v>290</v>
      </c>
      <c r="CT2" s="72" t="s">
        <v>306</v>
      </c>
      <c r="CU2" s="73" t="s">
        <v>291</v>
      </c>
      <c r="CV2" s="72" t="s">
        <v>204</v>
      </c>
      <c r="CW2" s="72" t="s">
        <v>205</v>
      </c>
      <c r="CX2" s="72" t="s">
        <v>108</v>
      </c>
      <c r="CY2" s="72" t="s">
        <v>219</v>
      </c>
      <c r="CZ2" s="72" t="s">
        <v>220</v>
      </c>
      <c r="DA2" s="156" t="str">
        <f>'Infomodule durchgeführt'!C19</f>
        <v>GGG Migration stellt sich vor</v>
      </c>
      <c r="DB2" s="158" t="str">
        <f>'Infomodule durchgeführt'!C20</f>
        <v>Eine Liebe, zwei Kulturen</v>
      </c>
      <c r="DC2" s="158" t="str">
        <f>'Infomodule durchgeführt'!C21</f>
        <v>Schulden? Clever mit wenig Geld umgehen</v>
      </c>
      <c r="DD2" s="158" t="str">
        <f>'Infomodule durchgeführt'!C22</f>
        <v>STOPP Rassismus</v>
      </c>
      <c r="DE2" s="158" t="str">
        <f>'Infomodule durchgeführt'!C24</f>
        <v>Willkommen im Quartier</v>
      </c>
      <c r="DF2" s="158" t="str">
        <f>'Infomodule durchgeführt'!C25</f>
        <v>Zusammenleben in der Schweiz</v>
      </c>
      <c r="DG2" s="158" t="str">
        <f>'Infomodule durchgeführt'!C26</f>
        <v>Was passiert in Basel mit dem Abfallsack?</v>
      </c>
      <c r="DH2" s="158" t="str">
        <f>'Infomodule durchgeführt'!C27</f>
        <v>Abfall entsorgen – wie und wo?</v>
      </c>
      <c r="DI2" s="158" t="str">
        <f>'Infomodule durchgeführt'!C28</f>
        <v>Strassenverkehr</v>
      </c>
      <c r="DJ2" s="158" t="str">
        <f>'Infomodule durchgeführt'!C29</f>
        <v>Mietrecht/Mietvertrag/Schlichtungsverhandlungen</v>
      </c>
      <c r="DK2" s="158" t="str">
        <f>'Infomodule durchgeführt'!C30</f>
        <v>Partizipation durch Freiwilligenarbeit</v>
      </c>
      <c r="DL2" s="158" t="str">
        <f>'Infomodule durchgeführt'!C32</f>
        <v>Deutsch lernen vor dem Kindergarten</v>
      </c>
      <c r="DM2" s="158" t="str">
        <f>'Infomodule durchgeführt'!C33</f>
        <v>Deutsch, Integration, Begegnung</v>
      </c>
      <c r="DN2" s="158" t="str">
        <f>'Infomodule durchgeführt'!C34</f>
        <v>Deutsch, Integration, Partizipation</v>
      </c>
      <c r="DO2" s="158" t="str">
        <f>'Infomodule durchgeführt'!C36</f>
        <v>Das Basler Schulsystem</v>
      </c>
      <c r="DP2" s="158" t="str">
        <f>'Infomodule durchgeführt'!C37</f>
        <v>Berufsbildung in der Schweiz</v>
      </c>
      <c r="DQ2" s="158" t="str">
        <f>'Infomodule durchgeführt'!C38</f>
        <v>RAV, Arbeitslosenkasse und Arbeitsrecht</v>
      </c>
      <c r="DR2" s="158" t="str">
        <f>'Infomodule durchgeführt'!C39</f>
        <v>Sozialversicherungen</v>
      </c>
      <c r="DS2" s="158" t="str">
        <f>'Infomodule durchgeführt'!C41</f>
        <v>Was ist Demokratie?</v>
      </c>
      <c r="DT2" s="158" t="str">
        <f>'Infomodule durchgeführt'!C42</f>
        <v>Ausländer- und Integrationsrecht</v>
      </c>
      <c r="DU2" s="158" t="str">
        <f>'Infomodule durchgeführt'!C43</f>
        <v>Asylverfahren und Asylrecht</v>
      </c>
      <c r="DV2" s="158" t="str">
        <f>'Infomodule durchgeführt'!C44</f>
        <v>Einbürgerung</v>
      </c>
      <c r="DW2" s="158" t="str">
        <f>'Infomodule durchgeführt'!C45</f>
        <v>Religion und Staat</v>
      </c>
      <c r="DX2" s="158" t="str">
        <f>'Infomodule durchgeführt'!C46</f>
        <v>Jemand ist verstorben – was tun?</v>
      </c>
      <c r="DY2" s="158" t="str">
        <f>'Infomodule durchgeführt'!C47</f>
        <v>Wie die Schweiz entstand</v>
      </c>
      <c r="DZ2" s="158" t="str">
        <f>'Infomodule durchgeführt'!C48</f>
        <v>Migrationsgeschichte der Schweiz</v>
      </c>
      <c r="EA2" s="158" t="str">
        <f>'Infomodule durchgeführt'!C50</f>
        <v>Gleichstellung Geschlechter und sex. Orientierungen</v>
      </c>
      <c r="EB2" s="158" t="str">
        <f>'Infomodule durchgeführt'!C51</f>
        <v>Familienplanung</v>
      </c>
      <c r="EC2" s="158" t="str">
        <f>'Infomodule durchgeführt'!C52</f>
        <v>Elternberatung Basel-Stadt</v>
      </c>
      <c r="ED2" s="158" t="str">
        <f>'Infomodule durchgeführt'!C53</f>
        <v>Elternbildung</v>
      </c>
      <c r="EE2" s="158" t="str">
        <f>'Infomodule durchgeführt'!C54</f>
        <v>Digitale Medien im Familienalltag</v>
      </c>
      <c r="EF2" s="158" t="str">
        <f>'Infomodule durchgeführt'!C55</f>
        <v>Freundschaft – Liebe – Ehe!</v>
      </c>
      <c r="EG2" s="158" t="str">
        <f>'Infomodule durchgeführt'!C56</f>
        <v>Gewalt in Ehe, Partnerschaft und Familie</v>
      </c>
      <c r="EH2" s="158" t="s">
        <v>367</v>
      </c>
      <c r="EI2" s="158" t="str">
        <f>'Infomodule durchgeführt'!C59</f>
        <v>Seelische Belastungen; Trauma?</v>
      </c>
      <c r="EJ2" s="158" t="s">
        <v>368</v>
      </c>
      <c r="EK2" s="158" t="s">
        <v>369</v>
      </c>
      <c r="EL2" s="158" t="str">
        <f>'Infomodule durchgeführt'!C62</f>
        <v>Gsünder Basel - Testen Sie ein Angebot!</v>
      </c>
      <c r="EM2" s="158" t="str">
        <f>'Infomodule durchgeführt'!C63</f>
        <v>Sucht und Migration</v>
      </c>
      <c r="EN2" s="158" t="str">
        <f>'Infomodule durchgeführt'!C64</f>
        <v>Gesundheitswegweiser Schweiz</v>
      </c>
      <c r="EO2" s="158" t="str">
        <f>'Infomodule durchgeführt'!C65</f>
        <v>Pensionierung und Altersvorsorge</v>
      </c>
      <c r="EP2" s="158" t="str">
        <f>'Infomodule durchgeführt'!C66</f>
        <v>Depression und psychische Belastungen</v>
      </c>
      <c r="EQ2" s="158" t="str">
        <f>'Infomodule durchgeführt'!C67</f>
        <v>Alzheimer beider Basel</v>
      </c>
      <c r="ER2" s="158" t="str">
        <f>'Infomodule durchgeführt'!C68</f>
        <v>Was ist eine Patientenverfügung?</v>
      </c>
      <c r="ES2" s="158" t="str">
        <f>'Infomodule durchgeführt'!C69</f>
        <v>Als Patient/in im Universitätsspital Basel</v>
      </c>
      <c r="ET2" s="72" t="s">
        <v>79</v>
      </c>
      <c r="EU2" s="72" t="s">
        <v>80</v>
      </c>
      <c r="EV2" s="72" t="s">
        <v>81</v>
      </c>
      <c r="EW2" s="72" t="s">
        <v>82</v>
      </c>
      <c r="EX2" s="72" t="s">
        <v>83</v>
      </c>
      <c r="EY2" s="72" t="s">
        <v>84</v>
      </c>
      <c r="EZ2" s="72" t="s">
        <v>85</v>
      </c>
      <c r="FA2" s="72" t="s">
        <v>86</v>
      </c>
      <c r="FB2" s="72" t="s">
        <v>87</v>
      </c>
      <c r="FC2" s="72" t="s">
        <v>88</v>
      </c>
      <c r="FD2" s="72" t="s">
        <v>89</v>
      </c>
      <c r="FE2" s="72" t="s">
        <v>90</v>
      </c>
      <c r="FF2" s="72" t="s">
        <v>91</v>
      </c>
      <c r="FG2" s="72" t="s">
        <v>92</v>
      </c>
      <c r="FH2" s="72" t="s">
        <v>93</v>
      </c>
      <c r="FI2" s="72" t="s">
        <v>94</v>
      </c>
      <c r="FJ2" s="72" t="s">
        <v>206</v>
      </c>
      <c r="FK2" s="72" t="s">
        <v>207</v>
      </c>
    </row>
    <row r="3" spans="1:167" x14ac:dyDescent="0.2">
      <c r="A3" s="74" t="str">
        <f>Berichterstattung!N2</f>
        <v/>
      </c>
      <c r="B3" s="74" t="str">
        <f>Berichterstattung!F10</f>
        <v/>
      </c>
      <c r="C3" s="74" t="str">
        <f>Berichterstattung!F11</f>
        <v/>
      </c>
      <c r="D3" s="77" t="str">
        <f>IF(Berichterstattung!I13="x",1,IF(Berichterstattung!M13="x",0,""))</f>
        <v/>
      </c>
      <c r="E3" s="77" t="str">
        <f>IF(Berichterstattung!M16="x",1,IF(Berichterstattung!I16="x",0,""))</f>
        <v/>
      </c>
      <c r="F3" s="77" t="str">
        <f>IF(Berichterstattung!M18="x",1,IF(Berichterstattung!I18="x",0,""))</f>
        <v/>
      </c>
      <c r="G3" s="77" t="str">
        <f>IF(Berichterstattung!M21="","",Berichterstattung!M21)</f>
        <v/>
      </c>
      <c r="H3" s="76" t="s">
        <v>118</v>
      </c>
      <c r="I3" s="152" t="str">
        <f>IF(Berichterstattung!E26="x",1,IF(Berichterstattung!C26="x",0,""))</f>
        <v/>
      </c>
      <c r="J3" s="76" t="str">
        <f>IF(Berichterstattung!I26="","",Berichterstattung!I26)</f>
        <v/>
      </c>
      <c r="K3" s="76" t="str">
        <f>IF(Berichterstattung!E33="x",Berichterstattung!F33,IF(Berichterstattung!G33="x",Berichterstattung!H33,""))</f>
        <v/>
      </c>
      <c r="L3" s="76" t="str">
        <f>IF(Berichterstattung!G35="","",Berichterstattung!G35)</f>
        <v/>
      </c>
      <c r="M3" s="76" t="str">
        <f>IF(Berichterstattung!M35="","",Berichterstattung!M35)</f>
        <v/>
      </c>
      <c r="N3" s="76" t="str">
        <f>IF(Berichterstattung!I37="","",Berichterstattung!I37)</f>
        <v/>
      </c>
      <c r="O3" s="76" t="str">
        <f>IF(Berichterstattung!G39="","",Berichterstattung!G39)</f>
        <v/>
      </c>
      <c r="P3" s="76" t="str">
        <f>IF(Berichterstattung!K39="","",Berichterstattung!K39)</f>
        <v/>
      </c>
      <c r="Q3" s="76" t="str">
        <f>IF(Berichterstattung!G41="","",Berichterstattung!G41)</f>
        <v/>
      </c>
      <c r="R3" s="76" t="str">
        <f>IF(Berichterstattung!M41="","",Berichterstattung!M41)</f>
        <v/>
      </c>
      <c r="S3" s="76" t="str">
        <f>IF(Berichterstattung!G43="","",Berichterstattung!G43)</f>
        <v/>
      </c>
      <c r="T3" s="76" t="str">
        <f>IF(Berichterstattung!M43="","",Berichterstattung!M43)</f>
        <v/>
      </c>
      <c r="U3" s="76" t="str">
        <f>IF(Berichterstattung!E46="x",Berichterstattung!F46,IF(Berichterstattung!G46="x",Berichterstattung!H46,""))</f>
        <v/>
      </c>
      <c r="V3" s="76" t="str">
        <f>IF(Berichterstattung!G48="","",Berichterstattung!G48)</f>
        <v/>
      </c>
      <c r="W3" s="76" t="str">
        <f>IF(Berichterstattung!M48="","",Berichterstattung!M48)</f>
        <v/>
      </c>
      <c r="X3" s="76" t="str">
        <f>IF(Berichterstattung!G50="","",Berichterstattung!G50)</f>
        <v/>
      </c>
      <c r="Y3" s="76" t="str">
        <f>IF(Berichterstattung!M50="","",Berichterstattung!M50)</f>
        <v/>
      </c>
      <c r="Z3" s="76" t="str">
        <f>IF(Berichterstattung!G52="","",Berichterstattung!G52)</f>
        <v/>
      </c>
      <c r="AA3" s="76" t="str">
        <f>IF(Berichterstattung!C57="","",Berichterstattung!C57)</f>
        <v/>
      </c>
      <c r="AB3" s="76" t="str">
        <f>IF(Berichterstattung!C60="","",Berichterstattung!C60)</f>
        <v/>
      </c>
      <c r="AC3" s="159" t="str">
        <f>IF(Berichterstattung!K62="x",0,IF(Berichterstattung!M62="x",1,""))</f>
        <v/>
      </c>
      <c r="AD3" s="160" t="str">
        <f>IF(Berichterstattung!C64="","",Berichterstattung!C64)</f>
        <v/>
      </c>
      <c r="AE3" s="76" t="str">
        <f>IF(Berichterstattung!C69="","",Berichterstattung!C69)</f>
        <v/>
      </c>
      <c r="AF3" s="159" t="str">
        <f>IF(Berichterstattung!K71="x",0,IF(Berichterstattung!M71="x",1,""))</f>
        <v/>
      </c>
      <c r="AG3" s="160" t="str">
        <f>IF(Berichterstattung!C73="","",Berichterstattung!C73)</f>
        <v/>
      </c>
      <c r="AH3" s="77" t="str">
        <f>IF(Berichterstattung!C78="","",Berichterstattung!C78)</f>
        <v/>
      </c>
      <c r="AI3" s="77" t="str">
        <f>IF(Berichterstattung!C81="","",Berichterstattung!C81)</f>
        <v/>
      </c>
      <c r="AJ3" s="159" t="str">
        <f>IF(Berichterstattung!K83="x",0,IF(Berichterstattung!M83="x",1,""))</f>
        <v/>
      </c>
      <c r="AK3" s="160" t="str">
        <f>IF(Berichterstattung!C85="","",Berichterstattung!C85)</f>
        <v/>
      </c>
      <c r="AL3" s="75" t="str">
        <f>IF(Berichterstattung!K90="x",1,IF(Berichterstattung!K93="x",0,""))</f>
        <v/>
      </c>
      <c r="AM3" s="75" t="str">
        <f>IF(Berichterstattung!K99="x",1,"")</f>
        <v/>
      </c>
      <c r="AN3" s="75" t="str">
        <f>IF(Berichterstattung!K101="x",1,"")</f>
        <v/>
      </c>
      <c r="AO3" s="75" t="str">
        <f>IF(Berichterstattung!K103="x",1,"")</f>
        <v/>
      </c>
      <c r="AP3" s="75" t="str">
        <f>IF(Berichterstattung!K105="x",1,"")</f>
        <v/>
      </c>
      <c r="AQ3" s="75" t="str">
        <f>IF(Berichterstattung!K107="x",1,"")</f>
        <v/>
      </c>
      <c r="AR3" s="75" t="str">
        <f>IF(Berichterstattung!K109="x",1,"")</f>
        <v/>
      </c>
      <c r="AS3" s="75" t="str">
        <f>IF(Berichterstattung!K111="x",1,"")</f>
        <v/>
      </c>
      <c r="AT3" s="75" t="str">
        <f>IF(Berichterstattung!K113="x",1,"")</f>
        <v/>
      </c>
      <c r="AU3" s="75" t="str">
        <f>IF(Berichterstattung!K115="x",1,"")</f>
        <v/>
      </c>
      <c r="AV3" s="75" t="str">
        <f>IF(Berichterstattung!K117="x",1,"")</f>
        <v/>
      </c>
      <c r="AW3" s="75" t="str">
        <f>IF(Berichterstattung!K119="x",1,"")</f>
        <v/>
      </c>
      <c r="AX3" s="75" t="str">
        <f>IF(Berichterstattung!K121="x",1,"")</f>
        <v/>
      </c>
      <c r="AY3" s="75" t="str">
        <f>IF(Berichterstattung!K123="x",1,"")</f>
        <v/>
      </c>
      <c r="AZ3" s="75" t="str">
        <f>IF(Berichterstattung!K125="x",1,"")</f>
        <v/>
      </c>
      <c r="BA3" s="75" t="str">
        <f>IF(Berichterstattung!K127="x",1,"")</f>
        <v/>
      </c>
      <c r="BB3" s="75" t="str">
        <f>IF(Berichterstattung!K129="x",1,"")</f>
        <v/>
      </c>
      <c r="BC3" s="75" t="str">
        <f>IF(Berichterstattung!K131="x",1,"")</f>
        <v/>
      </c>
      <c r="BD3" s="76" t="str">
        <f>IF(Berichterstattung!E133="","",Berichterstattung!E133)</f>
        <v/>
      </c>
      <c r="BE3" s="75" t="str">
        <f>IF(Berichterstattung!K133="x",1,"")</f>
        <v/>
      </c>
      <c r="BF3" s="159" t="str">
        <f>IF(Berichterstattung!K135="x",0,IF(Berichterstattung!M135="x",1,""))</f>
        <v/>
      </c>
      <c r="BG3" s="160" t="str">
        <f>IF(Berichterstattung!C137="","",Berichterstattung!C137)</f>
        <v/>
      </c>
      <c r="BH3" s="76" t="str">
        <f>IF(Berichterstattung!C142="","",Berichterstattung!C142)</f>
        <v/>
      </c>
      <c r="BI3" s="159" t="str">
        <f>IF(Berichterstattung!K144="x",0,IF(Berichterstattung!M144="x",1,""))</f>
        <v/>
      </c>
      <c r="BJ3" s="160" t="str">
        <f>IF(Berichterstattung!C146="","",Berichterstattung!C146)</f>
        <v/>
      </c>
      <c r="BK3" s="77" t="str">
        <f>IF(Berichterstattung!C153="x",1,"")</f>
        <v/>
      </c>
      <c r="BL3" s="77" t="str">
        <f>IF(Berichterstattung!C155="x",1,"")</f>
        <v/>
      </c>
      <c r="BM3" s="77" t="str">
        <f>IF(Berichterstattung!E155="x",1,"")</f>
        <v/>
      </c>
      <c r="BN3" s="77" t="str">
        <f>IF(Berichterstattung!I155="x",1,"")</f>
        <v/>
      </c>
      <c r="BO3" s="75" t="str">
        <f>IF(Berichterstattung!C157="x",1,"")</f>
        <v/>
      </c>
      <c r="BP3" s="76" t="str">
        <f>IF(Berichterstattung!E157="","",Berichterstattung!E157)</f>
        <v/>
      </c>
      <c r="BQ3" s="159" t="str">
        <f>IF(Berichterstattung!K159="x",0,IF(Berichterstattung!M159="x",1,""))</f>
        <v/>
      </c>
      <c r="BR3" s="160" t="str">
        <f>IF(Berichterstattung!C161="","",Berichterstattung!C161)</f>
        <v/>
      </c>
      <c r="BS3" s="76" t="str">
        <f>IF(Berichterstattung!C166="","",Berichterstattung!C166)</f>
        <v/>
      </c>
      <c r="BT3" s="159" t="str">
        <f>IF(Berichterstattung!K168="x",0,IF(Berichterstattung!M168="x",1,""))</f>
        <v/>
      </c>
      <c r="BU3" s="160" t="str">
        <f>IF(Berichterstattung!C170="","",Berichterstattung!C170)</f>
        <v/>
      </c>
      <c r="BV3" s="77" t="str">
        <f>IF(Berichterstattung!C174="x",1,"")</f>
        <v/>
      </c>
      <c r="BW3" s="77" t="str">
        <f>IF(Berichterstattung!C177="x",1,"")</f>
        <v/>
      </c>
      <c r="BX3" s="76" t="str">
        <f>IF(BW3=1,Berichterstattung!E177,"")</f>
        <v/>
      </c>
      <c r="BY3" s="159" t="str">
        <f>IF(Berichterstattung!K179="x",0,IF(Berichterstattung!M179="x",1,""))</f>
        <v/>
      </c>
      <c r="BZ3" s="160" t="str">
        <f>IF(Berichterstattung!C181="","",Berichterstattung!C181)</f>
        <v/>
      </c>
      <c r="CA3" s="155">
        <f>Berichterstattung!L187</f>
        <v>0</v>
      </c>
      <c r="CB3" s="155">
        <f>Berichterstattung!L189</f>
        <v>0</v>
      </c>
      <c r="CC3" s="155">
        <f>Berichterstattung!L191</f>
        <v>0</v>
      </c>
      <c r="CD3" s="155" t="str">
        <f>Berichterstattung!L193</f>
        <v/>
      </c>
      <c r="CE3" s="153" t="e">
        <f>IF(COUNT(CA3,CB3)=2,CB3/CA3,"")</f>
        <v>#DIV/0!</v>
      </c>
      <c r="CF3" s="153" t="str">
        <f>Berichterstattung!L195</f>
        <v/>
      </c>
      <c r="CG3" s="79" t="str">
        <f>Berichterstattung!L197</f>
        <v/>
      </c>
      <c r="CH3" s="159" t="str">
        <f>IF(Berichterstattung!K199="x",0,IF(Berichterstattung!M199="x",1,""))</f>
        <v/>
      </c>
      <c r="CI3" s="160" t="str">
        <f>IF(Berichterstattung!C201="","",Berichterstattung!C201)</f>
        <v/>
      </c>
      <c r="CJ3" s="77" t="str">
        <f>IF(Berichterstattung!C205="x",1,"")</f>
        <v/>
      </c>
      <c r="CK3" s="76" t="str">
        <f>IF(Berichterstattung!D205="","",Berichterstattung!D205)</f>
        <v/>
      </c>
      <c r="CL3" s="77" t="str">
        <f>IF(Berichterstattung!I205="x",1,"")</f>
        <v/>
      </c>
      <c r="CM3" s="76" t="str">
        <f>IF(Berichterstattung!J205="","",Berichterstattung!J205)</f>
        <v/>
      </c>
      <c r="CN3" s="77" t="str">
        <f>IF(Berichterstattung!C207="x",1,"")</f>
        <v/>
      </c>
      <c r="CO3" s="76" t="str">
        <f>IF(Berichterstattung!D207="","",Berichterstattung!D207)</f>
        <v/>
      </c>
      <c r="CP3" s="77" t="str">
        <f>IF(Berichterstattung!C209="x",1,"")</f>
        <v/>
      </c>
      <c r="CQ3" s="76" t="str">
        <f>IF(Berichterstattung!D209="","",Berichterstattung!D209)</f>
        <v/>
      </c>
      <c r="CR3" s="77" t="str">
        <f>IF(Berichterstattung!C212="x",1,"")</f>
        <v/>
      </c>
      <c r="CS3" s="76" t="str">
        <f>IF(Berichterstattung!E212="","",Berichterstattung!E212)</f>
        <v/>
      </c>
      <c r="CT3" s="77" t="str">
        <f>IF(Berichterstattung!C214="x",1,"")</f>
        <v/>
      </c>
      <c r="CU3" s="76" t="str">
        <f>IF(Berichterstattung!E214="","",Berichterstattung!E214)</f>
        <v/>
      </c>
      <c r="CV3" s="159" t="str">
        <f>IF(Berichterstattung!E216="x","ja",IF(Berichterstattung!G216="x","teilweise",IF(Berichterstattung!M216="x","nein","")))</f>
        <v/>
      </c>
      <c r="CW3" s="160" t="str">
        <f>IF(Berichterstattung!C218="","",Berichterstattung!C218)</f>
        <v/>
      </c>
      <c r="CX3" s="76" t="str">
        <f>IF(Berichterstattung!C222="","",Berichterstattung!C222)</f>
        <v/>
      </c>
      <c r="CY3" s="159" t="str">
        <f>IF(Berichterstattung!K224="x",0,IF(Berichterstattung!M224="x",1,""))</f>
        <v/>
      </c>
      <c r="CZ3" s="160" t="str">
        <f>IF(Berichterstattung!C226="","",Berichterstattung!C226)</f>
        <v/>
      </c>
      <c r="DA3" s="157">
        <f>IF('Infomodule durchgeführt'!B19="x",1,0)</f>
        <v>0</v>
      </c>
      <c r="DB3" s="77">
        <f>IF('Infomodule durchgeführt'!B20="x",1,0)</f>
        <v>0</v>
      </c>
      <c r="DC3" s="77">
        <f>IF('Infomodule durchgeführt'!B21="x",1,0)</f>
        <v>0</v>
      </c>
      <c r="DD3" s="77">
        <f>IF('Infomodule durchgeführt'!B22="x",1,0)</f>
        <v>0</v>
      </c>
      <c r="DE3" s="77">
        <f>IF('Infomodule durchgeführt'!B24="x",1,0)</f>
        <v>0</v>
      </c>
      <c r="DF3" s="77">
        <f>IF('Infomodule durchgeführt'!B25="x",1,0)</f>
        <v>0</v>
      </c>
      <c r="DG3" s="77">
        <f>IF('Infomodule durchgeführt'!B26="x",1,0)</f>
        <v>0</v>
      </c>
      <c r="DH3" s="77">
        <f>IF('Infomodule durchgeführt'!B27="x",1,0)</f>
        <v>0</v>
      </c>
      <c r="DI3" s="77">
        <f>IF('Infomodule durchgeführt'!B28="x",1,0)</f>
        <v>0</v>
      </c>
      <c r="DJ3" s="77">
        <f>IF('Infomodule durchgeführt'!B29="x",1,0)</f>
        <v>0</v>
      </c>
      <c r="DK3" s="77">
        <f>IF('Infomodule durchgeführt'!B30="x",1,0)</f>
        <v>0</v>
      </c>
      <c r="DL3" s="77">
        <f>IF('Infomodule durchgeführt'!B32="x",1,0)</f>
        <v>0</v>
      </c>
      <c r="DM3" s="77">
        <f>IF('Infomodule durchgeführt'!B33="x",1,0)</f>
        <v>0</v>
      </c>
      <c r="DN3" s="77">
        <f>IF('Infomodule durchgeführt'!B34="x",1,0)</f>
        <v>0</v>
      </c>
      <c r="DO3" s="77">
        <f>IF('Infomodule durchgeführt'!B36="x",1,0)</f>
        <v>0</v>
      </c>
      <c r="DP3" s="77">
        <f>IF('Infomodule durchgeführt'!B37="x",1,0)</f>
        <v>0</v>
      </c>
      <c r="DQ3" s="77">
        <f>IF('Infomodule durchgeführt'!B38="x",1,0)</f>
        <v>0</v>
      </c>
      <c r="DR3" s="77">
        <f>IF('Infomodule durchgeführt'!B39="x",1,0)</f>
        <v>0</v>
      </c>
      <c r="DS3" s="77">
        <f>IF('Infomodule durchgeführt'!B41="x",1,0)</f>
        <v>0</v>
      </c>
      <c r="DT3" s="77">
        <f>IF('Infomodule durchgeführt'!B42="x",1,0)</f>
        <v>0</v>
      </c>
      <c r="DU3" s="77">
        <f>IF('Infomodule durchgeführt'!B43="x",1,0)</f>
        <v>0</v>
      </c>
      <c r="DV3" s="77">
        <f>IF('Infomodule durchgeführt'!B44="x",1,0)</f>
        <v>0</v>
      </c>
      <c r="DW3" s="77">
        <f>IF('Infomodule durchgeführt'!B45="x",1,0)</f>
        <v>0</v>
      </c>
      <c r="DX3" s="77">
        <f>IF('Infomodule durchgeführt'!B46="x",1,0)</f>
        <v>0</v>
      </c>
      <c r="DY3" s="77">
        <f>IF('Infomodule durchgeführt'!B47="x",1,0)</f>
        <v>0</v>
      </c>
      <c r="DZ3" s="77">
        <f>IF('Infomodule durchgeführt'!B48="x",1,0)</f>
        <v>0</v>
      </c>
      <c r="EA3" s="77">
        <f>IF('Infomodule durchgeführt'!B50="x",1,0)</f>
        <v>0</v>
      </c>
      <c r="EB3" s="77">
        <f>IF('Infomodule durchgeführt'!B51="x",1,0)</f>
        <v>0</v>
      </c>
      <c r="EC3" s="77">
        <f>IF('Infomodule durchgeführt'!B52="x",1,0)</f>
        <v>0</v>
      </c>
      <c r="ED3" s="77">
        <f>IF('Infomodule durchgeführt'!B53="x",1,0)</f>
        <v>0</v>
      </c>
      <c r="EE3" s="77">
        <f>IF('Infomodule durchgeführt'!B54="x",1,0)</f>
        <v>0</v>
      </c>
      <c r="EF3" s="77">
        <f>IF('Infomodule durchgeführt'!B55="x",1,0)</f>
        <v>0</v>
      </c>
      <c r="EG3" s="77">
        <f>IF('Infomodule durchgeführt'!B56="x",1,0)</f>
        <v>0</v>
      </c>
      <c r="EH3" s="77">
        <f>IF('Infomodule durchgeführt'!B58="x",1,0)</f>
        <v>0</v>
      </c>
      <c r="EI3" s="77">
        <f>IF('Infomodule durchgeführt'!B59="x",1,0)</f>
        <v>0</v>
      </c>
      <c r="EJ3" s="77">
        <f>IF('Infomodule durchgeführt'!B60="x",1,0)</f>
        <v>0</v>
      </c>
      <c r="EK3" s="77">
        <f>IF('Infomodule durchgeführt'!B61="x",1,0)</f>
        <v>0</v>
      </c>
      <c r="EL3" s="77">
        <f>IF('Infomodule durchgeführt'!B62="x",1,0)</f>
        <v>0</v>
      </c>
      <c r="EM3" s="77">
        <f>IF('Infomodule durchgeführt'!B63="x",1,0)</f>
        <v>0</v>
      </c>
      <c r="EN3" s="77">
        <f>IF('Infomodule durchgeführt'!B64="x",1,0)</f>
        <v>0</v>
      </c>
      <c r="EO3" s="77">
        <f>IF('Infomodule durchgeführt'!B65="x",1,0)</f>
        <v>0</v>
      </c>
      <c r="EP3" s="77">
        <f>IF('Infomodule durchgeführt'!B66="x",1,0)</f>
        <v>0</v>
      </c>
      <c r="EQ3" s="77">
        <f>IF('Infomodule durchgeführt'!B67="x",1,0)</f>
        <v>0</v>
      </c>
      <c r="ER3" s="77">
        <f>IF('Infomodule durchgeführt'!B68="x",1,0)</f>
        <v>0</v>
      </c>
      <c r="ES3" s="77">
        <f>IF('Infomodule durchgeführt'!B69="x",1,0)</f>
        <v>0</v>
      </c>
      <c r="ET3" s="77">
        <f>IF('Infomodule durchgeführt'!B71="x",1,0)</f>
        <v>0</v>
      </c>
      <c r="EU3" s="76" t="str">
        <f>IF(ET3=1,'Infomodule durchgeführt'!C71,"")</f>
        <v/>
      </c>
      <c r="EV3" s="77">
        <f>IF('Infomodule durchgeführt'!B73="x",1,0)</f>
        <v>0</v>
      </c>
      <c r="EW3" s="76" t="str">
        <f>IF(EV3=1,'Infomodule durchgeführt'!C73,"")</f>
        <v/>
      </c>
      <c r="EX3" s="77">
        <f>IF('Infomodule durchgeführt'!B75="x",1,0)</f>
        <v>0</v>
      </c>
      <c r="EY3" s="76" t="str">
        <f>IF(EX3=1,'Infomodule durchgeführt'!C75,"")</f>
        <v/>
      </c>
      <c r="EZ3" s="77">
        <f>IF('Infomodule durchgeführt'!B77="x",1,0)</f>
        <v>0</v>
      </c>
      <c r="FA3" s="76" t="str">
        <f>IF(EZ3=1,'Infomodule durchgeführt'!C77,"")</f>
        <v/>
      </c>
      <c r="FB3" s="77">
        <f>IF('Infomodule durchgeführt'!B79="x",1,0)</f>
        <v>0</v>
      </c>
      <c r="FC3" s="76" t="str">
        <f>IF(FB3=1,'Infomodule durchgeführt'!C79,"")</f>
        <v/>
      </c>
      <c r="FD3" s="77">
        <f>IF('Infomodule durchgeführt'!B81="x",1,0)</f>
        <v>0</v>
      </c>
      <c r="FE3" s="76" t="str">
        <f>IF(FD3=1,'Infomodule durchgeführt'!C81,"")</f>
        <v/>
      </c>
      <c r="FF3" s="77">
        <f>IF('Infomodule durchgeführt'!B83="x",1,0)</f>
        <v>0</v>
      </c>
      <c r="FG3" s="76" t="str">
        <f>IF(FF3=1,'Infomodule durchgeführt'!C83,"")</f>
        <v/>
      </c>
      <c r="FH3" s="77">
        <f>IF('Infomodule durchgeführt'!B85="x",1,0)</f>
        <v>0</v>
      </c>
      <c r="FI3" s="76" t="str">
        <f>IF(FH3=1,'Infomodule durchgeführt'!C85,"")</f>
        <v/>
      </c>
      <c r="FJ3" s="159" t="str">
        <f>IF('Infomodule durchgeführt'!B92="x",0,IF('Infomodule durchgeführt'!B94="x",1,""))</f>
        <v/>
      </c>
      <c r="FK3" s="160" t="str">
        <f>IF('Infomodule durchgeführt'!B96="","",'Infomodule durchgeführt'!B96)</f>
        <v/>
      </c>
    </row>
    <row r="5" spans="1:167" x14ac:dyDescent="0.2">
      <c r="A5" s="1" t="s">
        <v>362</v>
      </c>
      <c r="AW5" s="165"/>
      <c r="AX5" s="165"/>
      <c r="AY5" s="165"/>
      <c r="AZ5" s="165"/>
      <c r="BA5" s="165"/>
      <c r="BB5" s="165"/>
      <c r="BC5" s="165"/>
      <c r="BD5" s="165"/>
      <c r="DA5" s="223"/>
      <c r="DB5" s="1" t="s">
        <v>363</v>
      </c>
    </row>
    <row r="6" spans="1:167" x14ac:dyDescent="0.2">
      <c r="A6" s="165"/>
      <c r="B6" s="188"/>
      <c r="DA6" s="225"/>
      <c r="DB6" s="1" t="s">
        <v>364</v>
      </c>
    </row>
    <row r="7" spans="1:167" x14ac:dyDescent="0.2">
      <c r="A7" s="165"/>
      <c r="B7" s="188"/>
      <c r="DA7" s="226"/>
      <c r="DB7" s="1" t="s">
        <v>365</v>
      </c>
    </row>
    <row r="8" spans="1:167" x14ac:dyDescent="0.2">
      <c r="A8" t="s">
        <v>348</v>
      </c>
    </row>
    <row r="9" spans="1:167" x14ac:dyDescent="0.2">
      <c r="A9" s="223"/>
      <c r="B9" s="1" t="s">
        <v>363</v>
      </c>
    </row>
    <row r="10" spans="1:167" x14ac:dyDescent="0.2">
      <c r="A10" s="225"/>
      <c r="B10" s="1" t="s">
        <v>364</v>
      </c>
    </row>
    <row r="11" spans="1:167" x14ac:dyDescent="0.2">
      <c r="A11" s="226"/>
      <c r="B11" s="1" t="s">
        <v>365</v>
      </c>
    </row>
  </sheetData>
  <sheetProtection algorithmName="SHA-512" hashValue="wGqlNL3d0qg9aLQXkW5xuyJBIq6L5+x+ArT1gNIzXamgVw1OsrQpt3I6XO56h0lJAQLrf2VOVpyvADQkUB5hHw==" saltValue="DFl7NNufZh3cERhMYmODIA==" spinCount="100000" sheet="1" objects="1" scenarios="1"/>
  <pageMargins left="0.7" right="0.7" top="0.78740157499999996" bottom="0.78740157499999996" header="0.3" footer="0.3"/>
  <pageSetup paperSize="9"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2162E-7A80-4D22-B5BF-2135CD78262D}">
  <sheetPr codeName="Tabelle8"/>
  <dimension ref="B1:C3"/>
  <sheetViews>
    <sheetView workbookViewId="0"/>
  </sheetViews>
  <sheetFormatPr baseColWidth="10" defaultRowHeight="12.75" x14ac:dyDescent="0.2"/>
  <sheetData>
    <row r="1" spans="2:3" x14ac:dyDescent="0.2">
      <c r="B1" s="1" t="s">
        <v>7</v>
      </c>
      <c r="C1" s="1" t="s">
        <v>241</v>
      </c>
    </row>
    <row r="2" spans="2:3" x14ac:dyDescent="0.2">
      <c r="B2" t="s">
        <v>242</v>
      </c>
      <c r="C2" s="1" t="s">
        <v>1</v>
      </c>
    </row>
    <row r="3" spans="2:3" x14ac:dyDescent="0.2">
      <c r="B3" t="s">
        <v>6</v>
      </c>
      <c r="C3" s="1" t="s">
        <v>2</v>
      </c>
    </row>
  </sheetData>
  <sheetProtection algorithmName="SHA-512" hashValue="DHPDpD5cRFF7COr42Q4QgDcdxk5KxoxR91u04vOnzu5EOLlzbo/QybFv0Y4Uun0wB6tNUvrdWLoZzj0jhJPUBA==" saltValue="7Qh9uCDW3vWb7CJtePKZeg==" spinCount="100000" sheet="1" objects="1" scenario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9</vt:i4>
      </vt:variant>
    </vt:vector>
  </HeadingPairs>
  <TitlesOfParts>
    <vt:vector size="17" baseType="lpstr">
      <vt:lpstr>Anleitung</vt:lpstr>
      <vt:lpstr>Projekteingabe</vt:lpstr>
      <vt:lpstr>Infomodule geplant</vt:lpstr>
      <vt:lpstr>Datenblatt Eingabe</vt:lpstr>
      <vt:lpstr>Berichterstattung</vt:lpstr>
      <vt:lpstr>Infomodule durchgeführt</vt:lpstr>
      <vt:lpstr>Datenblatt Bericht</vt:lpstr>
      <vt:lpstr>Auswahlmenu</vt:lpstr>
      <vt:lpstr>Anleitung!Druckbereich</vt:lpstr>
      <vt:lpstr>Berichterstattung!Druckbereich</vt:lpstr>
      <vt:lpstr>'Infomodule durchgeführt'!Druckbereich</vt:lpstr>
      <vt:lpstr>'Infomodule geplant'!Druckbereich</vt:lpstr>
      <vt:lpstr>Projekteingabe!Druckbereich</vt:lpstr>
      <vt:lpstr>'Infomodule durchgeführt'!Drucktitel</vt:lpstr>
      <vt:lpstr>'Infomodule geplant'!Drucktitel</vt:lpstr>
      <vt:lpstr>JaNein</vt:lpstr>
      <vt:lpstr>Kreuz</vt:lpstr>
    </vt:vector>
  </TitlesOfParts>
  <Company>Erziehungsdepartement Kanton Basel-Stadt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skekop</dc:creator>
  <cp:lastModifiedBy>Gören, Hakan</cp:lastModifiedBy>
  <cp:lastPrinted>2024-06-06T09:20:14Z</cp:lastPrinted>
  <dcterms:created xsi:type="dcterms:W3CDTF">2013-06-11T10:15:06Z</dcterms:created>
  <dcterms:modified xsi:type="dcterms:W3CDTF">2026-06-26T12:19:59Z</dcterms:modified>
</cp:coreProperties>
</file>